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https://universityofexeteruk-my.sharepoint.com/personal/c_perry_exeter_ac_uk/Documents/Research folder/ReefBudget - Leverhulme International Network/Eastern Tropical Pacific spreadsheets and files/"/>
    </mc:Choice>
  </mc:AlternateContent>
  <xr:revisionPtr revIDLastSave="58" documentId="11_B4E60D7B4C1E22B4F03D89471F8C169A83CC7AD4" xr6:coauthVersionLast="47" xr6:coauthVersionMax="47" xr10:uidLastSave="{E486D99B-4561-4DB5-A5D7-62D4F48F65EA}"/>
  <workbookProtection workbookAlgorithmName="SHA-512" workbookHashValue="cg7fuSk5iNKuaKIYl0ekSINjnqLQ3483FA1dJADWnEnWyGkVzpOWiCH4LW/qcQHKkCsVJx7UbHrkDwTHtdDtIw==" workbookSaltValue="N2Bd2n0Uid+Xp+HrCEpwHQ==" workbookSpinCount="100000" lockStructure="1"/>
  <bookViews>
    <workbookView xWindow="-108" yWindow="-108" windowWidth="23256" windowHeight="14016" activeTab="1" xr2:uid="{00000000-000D-0000-FFFF-FFFF00000000}"/>
  </bookViews>
  <sheets>
    <sheet name="Site Description" sheetId="4" r:id="rId1"/>
    <sheet name="Data Entry" sheetId="1" r:id="rId2"/>
    <sheet name="Equations" sheetId="3" r:id="rId3"/>
    <sheet name="Data Analysis GenEQ" sheetId="2" r:id="rId4"/>
    <sheet name="Data Analysis IndEQ" sheetId="5" r:id="rId5"/>
    <sheet name="Result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5" i="5" l="1"/>
  <c r="X5" i="5"/>
  <c r="Y5" i="5"/>
  <c r="W6" i="5"/>
  <c r="X6" i="5"/>
  <c r="Y6" i="5"/>
  <c r="W7" i="5"/>
  <c r="X7" i="5"/>
  <c r="Y7" i="5"/>
  <c r="W8" i="5"/>
  <c r="X8" i="5"/>
  <c r="Y8" i="5"/>
  <c r="W9" i="5"/>
  <c r="X9" i="5"/>
  <c r="Y9" i="5"/>
  <c r="W10" i="5"/>
  <c r="X10" i="5"/>
  <c r="Y10" i="5"/>
  <c r="W11" i="5"/>
  <c r="X11" i="5"/>
  <c r="Y11" i="5"/>
  <c r="Y4" i="5"/>
  <c r="X4" i="5"/>
  <c r="W4" i="5"/>
  <c r="T5" i="5"/>
  <c r="U5" i="5"/>
  <c r="V5" i="5"/>
  <c r="T6" i="5"/>
  <c r="U6" i="5"/>
  <c r="V6" i="5"/>
  <c r="T7" i="5"/>
  <c r="U7" i="5"/>
  <c r="V7" i="5"/>
  <c r="T8" i="5"/>
  <c r="U8" i="5"/>
  <c r="V8" i="5"/>
  <c r="T9" i="5"/>
  <c r="U9" i="5"/>
  <c r="V9" i="5"/>
  <c r="T10" i="5"/>
  <c r="U10" i="5"/>
  <c r="V10" i="5"/>
  <c r="T11" i="5"/>
  <c r="U11" i="5"/>
  <c r="V11" i="5"/>
  <c r="V4" i="5"/>
  <c r="U4" i="5"/>
  <c r="T4" i="5"/>
  <c r="Q5" i="5"/>
  <c r="R5" i="5"/>
  <c r="S5" i="5"/>
  <c r="Q6" i="5"/>
  <c r="R6" i="5"/>
  <c r="S6" i="5"/>
  <c r="Q7" i="5"/>
  <c r="R7" i="5"/>
  <c r="S7" i="5"/>
  <c r="Q8" i="5"/>
  <c r="R8" i="5"/>
  <c r="S8" i="5"/>
  <c r="Q9" i="5"/>
  <c r="R9" i="5"/>
  <c r="S9" i="5"/>
  <c r="Q10" i="5"/>
  <c r="R10" i="5"/>
  <c r="S10" i="5"/>
  <c r="Q11" i="5"/>
  <c r="R11" i="5"/>
  <c r="S11" i="5"/>
  <c r="S4" i="5"/>
  <c r="R4" i="5"/>
  <c r="Q4" i="5"/>
  <c r="N5" i="5"/>
  <c r="O5" i="5"/>
  <c r="P5" i="5"/>
  <c r="N6" i="5"/>
  <c r="O6" i="5"/>
  <c r="P6" i="5"/>
  <c r="N7" i="5"/>
  <c r="O7" i="5"/>
  <c r="P7" i="5"/>
  <c r="N8" i="5"/>
  <c r="O8" i="5"/>
  <c r="P8" i="5"/>
  <c r="N9" i="5"/>
  <c r="O9" i="5"/>
  <c r="P9" i="5"/>
  <c r="N10" i="5"/>
  <c r="O10" i="5"/>
  <c r="P10" i="5"/>
  <c r="N11" i="5"/>
  <c r="O11" i="5"/>
  <c r="P11" i="5"/>
  <c r="P4" i="5"/>
  <c r="O4" i="5"/>
  <c r="N4" i="5"/>
  <c r="K5" i="5"/>
  <c r="L5" i="5"/>
  <c r="M5" i="5"/>
  <c r="K6" i="5"/>
  <c r="L6" i="5"/>
  <c r="M6" i="5"/>
  <c r="K7" i="5"/>
  <c r="L7" i="5"/>
  <c r="M7" i="5"/>
  <c r="K8" i="5"/>
  <c r="L8" i="5"/>
  <c r="M8" i="5"/>
  <c r="K9" i="5"/>
  <c r="L9" i="5"/>
  <c r="M9" i="5"/>
  <c r="K10" i="5"/>
  <c r="L10" i="5"/>
  <c r="M10" i="5"/>
  <c r="K11" i="5"/>
  <c r="L11" i="5"/>
  <c r="M11" i="5"/>
  <c r="M4" i="5"/>
  <c r="L4" i="5"/>
  <c r="K4" i="5"/>
  <c r="H5" i="5"/>
  <c r="I5" i="5"/>
  <c r="J5" i="5"/>
  <c r="H6" i="5"/>
  <c r="I6" i="5"/>
  <c r="J6" i="5"/>
  <c r="H7" i="5"/>
  <c r="I7" i="5"/>
  <c r="J7" i="5"/>
  <c r="H8" i="5"/>
  <c r="I8" i="5"/>
  <c r="J8" i="5"/>
  <c r="H9" i="5"/>
  <c r="I9" i="5"/>
  <c r="J9" i="5"/>
  <c r="H10" i="5"/>
  <c r="I10" i="5"/>
  <c r="J10" i="5"/>
  <c r="H11" i="5"/>
  <c r="I11" i="5"/>
  <c r="J11" i="5"/>
  <c r="J4" i="5"/>
  <c r="I4" i="5"/>
  <c r="H4" i="5"/>
  <c r="E5" i="5"/>
  <c r="F5" i="5"/>
  <c r="G5" i="5"/>
  <c r="E6" i="5"/>
  <c r="F6" i="5"/>
  <c r="G6" i="5"/>
  <c r="E7" i="5"/>
  <c r="F7" i="5"/>
  <c r="G7" i="5"/>
  <c r="E8" i="5"/>
  <c r="F8" i="5"/>
  <c r="G8" i="5"/>
  <c r="E9" i="5"/>
  <c r="F9" i="5"/>
  <c r="G9" i="5"/>
  <c r="E10" i="5"/>
  <c r="F10" i="5"/>
  <c r="G10" i="5"/>
  <c r="E11" i="5"/>
  <c r="F11" i="5"/>
  <c r="G11" i="5"/>
  <c r="G4" i="5"/>
  <c r="F4" i="5"/>
  <c r="E4" i="5"/>
  <c r="D4" i="5"/>
  <c r="D5" i="5"/>
  <c r="D6" i="5"/>
  <c r="D7" i="5"/>
  <c r="D8" i="5"/>
  <c r="D9" i="5"/>
  <c r="D10" i="5"/>
  <c r="D11" i="5"/>
  <c r="C5" i="5"/>
  <c r="C6" i="5"/>
  <c r="C7" i="5"/>
  <c r="C8" i="5"/>
  <c r="C9" i="5"/>
  <c r="C10" i="5"/>
  <c r="C11" i="5"/>
  <c r="B5" i="5"/>
  <c r="B6" i="5"/>
  <c r="B7" i="5"/>
  <c r="B8" i="5"/>
  <c r="B9" i="5"/>
  <c r="B10" i="5"/>
  <c r="B11" i="5"/>
  <c r="C4" i="5"/>
  <c r="B4" i="5"/>
  <c r="B23" i="3" l="1"/>
  <c r="B24" i="3"/>
  <c r="B25" i="3"/>
  <c r="B26" i="3"/>
  <c r="B27" i="3"/>
  <c r="B28" i="3"/>
  <c r="B29" i="3"/>
  <c r="B22" i="3"/>
  <c r="B8" i="3"/>
  <c r="B9" i="3"/>
  <c r="B10" i="3"/>
  <c r="B11" i="3"/>
  <c r="B12" i="3"/>
  <c r="B13" i="3"/>
  <c r="B14" i="3"/>
  <c r="B7" i="3"/>
  <c r="D12" i="1" l="1"/>
  <c r="E12" i="1"/>
  <c r="F12" i="1"/>
  <c r="G12" i="1"/>
  <c r="C103" i="1"/>
  <c r="D103" i="1"/>
  <c r="E103" i="1"/>
  <c r="F103" i="1"/>
  <c r="G103" i="1"/>
  <c r="B103" i="1"/>
  <c r="C90" i="1"/>
  <c r="D90" i="1"/>
  <c r="E90" i="1"/>
  <c r="F90" i="1"/>
  <c r="G90" i="1"/>
  <c r="B90" i="1"/>
  <c r="C77" i="1"/>
  <c r="D77" i="1"/>
  <c r="E77" i="1"/>
  <c r="F77" i="1"/>
  <c r="G77" i="1"/>
  <c r="B77" i="1"/>
  <c r="C64" i="1"/>
  <c r="D64" i="1"/>
  <c r="E64" i="1"/>
  <c r="F64" i="1"/>
  <c r="G64" i="1"/>
  <c r="B64" i="1"/>
  <c r="C51" i="1"/>
  <c r="D51" i="1"/>
  <c r="E51" i="1"/>
  <c r="F51" i="1"/>
  <c r="G51" i="1"/>
  <c r="C38" i="1"/>
  <c r="D38" i="1"/>
  <c r="E38" i="1"/>
  <c r="F38" i="1"/>
  <c r="G38" i="1"/>
  <c r="C25" i="1"/>
  <c r="D25" i="1"/>
  <c r="E25" i="1"/>
  <c r="F25" i="1"/>
  <c r="G25" i="1"/>
  <c r="B51" i="1"/>
  <c r="B38" i="1"/>
  <c r="B25" i="1"/>
  <c r="C35" i="4"/>
  <c r="D35" i="4"/>
  <c r="E35" i="4"/>
  <c r="F35" i="4"/>
  <c r="G35" i="4"/>
  <c r="H35" i="4"/>
  <c r="Q16" i="5"/>
  <c r="I35" i="4"/>
  <c r="J35" i="4"/>
  <c r="Y47" i="5" s="1"/>
  <c r="W18" i="5"/>
  <c r="W20" i="5"/>
  <c r="T21" i="5"/>
  <c r="W22" i="5"/>
  <c r="T23" i="5"/>
  <c r="Y23" i="5"/>
  <c r="T16" i="5"/>
  <c r="U17" i="5"/>
  <c r="V18" i="5"/>
  <c r="U19" i="5"/>
  <c r="V20" i="5"/>
  <c r="U22" i="5"/>
  <c r="V22" i="5"/>
  <c r="V23" i="5"/>
  <c r="U16" i="5"/>
  <c r="L17" i="5"/>
  <c r="M18" i="5"/>
  <c r="M19" i="5"/>
  <c r="K20" i="5"/>
  <c r="K16" i="5"/>
  <c r="H35" i="2"/>
  <c r="H17" i="2"/>
  <c r="I17" i="2"/>
  <c r="H98" i="1"/>
  <c r="I6" i="2" s="1"/>
  <c r="H20" i="2"/>
  <c r="H22" i="2"/>
  <c r="H15" i="2"/>
  <c r="H95" i="1"/>
  <c r="I3" i="2" s="1"/>
  <c r="H96" i="1"/>
  <c r="H97" i="1"/>
  <c r="I5" i="2" s="1"/>
  <c r="H99" i="1"/>
  <c r="I7" i="2" s="1"/>
  <c r="H102" i="1"/>
  <c r="I10" i="2" s="1"/>
  <c r="H101" i="1"/>
  <c r="I9" i="2" s="1"/>
  <c r="H100" i="1"/>
  <c r="I8" i="2" s="1"/>
  <c r="H82" i="1"/>
  <c r="H3" i="2" s="1"/>
  <c r="H83" i="1"/>
  <c r="H4" i="2" s="1"/>
  <c r="H84" i="1"/>
  <c r="H5" i="2" s="1"/>
  <c r="H85" i="1"/>
  <c r="H6" i="2" s="1"/>
  <c r="H86" i="1"/>
  <c r="H7" i="2" s="1"/>
  <c r="H89" i="1"/>
  <c r="H10" i="2" s="1"/>
  <c r="H88" i="1"/>
  <c r="H9" i="2" s="1"/>
  <c r="H87" i="1"/>
  <c r="H8" i="2" s="1"/>
  <c r="H69" i="1"/>
  <c r="G3" i="2" s="1"/>
  <c r="H70" i="1"/>
  <c r="G4" i="2" s="1"/>
  <c r="H71" i="1"/>
  <c r="G5" i="2" s="1"/>
  <c r="H72" i="1"/>
  <c r="G6" i="2" s="1"/>
  <c r="H73" i="1"/>
  <c r="G7" i="2" s="1"/>
  <c r="H56" i="1"/>
  <c r="F3" i="2" s="1"/>
  <c r="H57" i="1"/>
  <c r="F4" i="2" s="1"/>
  <c r="H58" i="1"/>
  <c r="F5" i="2" s="1"/>
  <c r="H59" i="1"/>
  <c r="F6" i="2" s="1"/>
  <c r="H60" i="1"/>
  <c r="F7" i="2" s="1"/>
  <c r="H76" i="1"/>
  <c r="G10" i="2" s="1"/>
  <c r="H63" i="1"/>
  <c r="F10" i="2" s="1"/>
  <c r="H75" i="1"/>
  <c r="G9" i="2" s="1"/>
  <c r="H62" i="1"/>
  <c r="F9" i="2" s="1"/>
  <c r="H74" i="1"/>
  <c r="G8" i="2" s="1"/>
  <c r="H61" i="1"/>
  <c r="F8" i="2" s="1"/>
  <c r="H18" i="1"/>
  <c r="C4" i="2" s="1"/>
  <c r="H44" i="1"/>
  <c r="E4" i="2" s="1"/>
  <c r="E16" i="2"/>
  <c r="H45" i="1"/>
  <c r="E5" i="2" s="1"/>
  <c r="E17" i="2"/>
  <c r="H48" i="1"/>
  <c r="E8" i="2" s="1"/>
  <c r="H23" i="1"/>
  <c r="C9" i="2" s="1"/>
  <c r="H36" i="1"/>
  <c r="D9" i="2" s="1"/>
  <c r="H49" i="1"/>
  <c r="E9" i="2" s="1"/>
  <c r="H24" i="1"/>
  <c r="C10" i="2" s="1"/>
  <c r="H37" i="1"/>
  <c r="D10" i="2" s="1"/>
  <c r="H50" i="1"/>
  <c r="E10" i="2" s="1"/>
  <c r="C12" i="1"/>
  <c r="B12" i="1"/>
  <c r="H22" i="1"/>
  <c r="C8" i="2" s="1"/>
  <c r="H35" i="1"/>
  <c r="D8" i="2" s="1"/>
  <c r="H17" i="1"/>
  <c r="C3" i="2" s="1"/>
  <c r="H19" i="1"/>
  <c r="C5" i="2" s="1"/>
  <c r="H20" i="1"/>
  <c r="C6" i="2" s="1"/>
  <c r="H21" i="1"/>
  <c r="C7" i="2" s="1"/>
  <c r="H30" i="1"/>
  <c r="D3" i="2" s="1"/>
  <c r="H31" i="1"/>
  <c r="D4" i="2" s="1"/>
  <c r="H32" i="1"/>
  <c r="D5" i="2" s="1"/>
  <c r="H33" i="1"/>
  <c r="D6" i="2" s="1"/>
  <c r="H34" i="1"/>
  <c r="D7" i="2" s="1"/>
  <c r="H43" i="1"/>
  <c r="E3" i="2" s="1"/>
  <c r="H46" i="1"/>
  <c r="E6" i="2" s="1"/>
  <c r="E18" i="2"/>
  <c r="H47" i="1"/>
  <c r="E7" i="2" s="1"/>
  <c r="H9" i="1"/>
  <c r="B8" i="2" s="1"/>
  <c r="H10" i="1"/>
  <c r="B9" i="2" s="1"/>
  <c r="H11" i="1"/>
  <c r="B10" i="2" s="1"/>
  <c r="A3" i="6"/>
  <c r="F3" i="6"/>
  <c r="C3" i="6"/>
  <c r="H5" i="1"/>
  <c r="B4" i="2" s="1"/>
  <c r="H6" i="1"/>
  <c r="B5" i="2" s="1"/>
  <c r="H7" i="1"/>
  <c r="B6" i="2" s="1"/>
  <c r="H8" i="1"/>
  <c r="B7" i="2" s="1"/>
  <c r="H4" i="1"/>
  <c r="B3" i="2" s="1"/>
  <c r="W47" i="5"/>
  <c r="T18" i="5"/>
  <c r="T20" i="5"/>
  <c r="T22" i="5"/>
  <c r="T17" i="5"/>
  <c r="T47" i="5"/>
  <c r="U18" i="5"/>
  <c r="U47" i="5"/>
  <c r="U20" i="5"/>
  <c r="V21" i="5"/>
  <c r="U23" i="5"/>
  <c r="V16" i="5"/>
  <c r="H16" i="2"/>
  <c r="H18" i="2"/>
  <c r="H19" i="2"/>
  <c r="H21" i="2"/>
  <c r="T19" i="5"/>
  <c r="V17" i="5"/>
  <c r="V19" i="5"/>
  <c r="U21" i="5"/>
  <c r="X18" i="5"/>
  <c r="U48" i="5"/>
  <c r="D41" i="6" s="1"/>
  <c r="X48" i="5"/>
  <c r="D42" i="6" s="1"/>
  <c r="V47" i="5"/>
  <c r="E22" i="2"/>
  <c r="L16" i="5"/>
  <c r="L23" i="5"/>
  <c r="L22" i="5"/>
  <c r="K17" i="5"/>
  <c r="K21" i="5"/>
  <c r="M17" i="5"/>
  <c r="L20" i="5"/>
  <c r="R18" i="5"/>
  <c r="R20" i="5"/>
  <c r="G17" i="2"/>
  <c r="R17" i="5"/>
  <c r="Q21" i="5"/>
  <c r="Q23" i="5"/>
  <c r="R48" i="5"/>
  <c r="D40" i="6" s="1"/>
  <c r="X47" i="5" l="1"/>
  <c r="I22" i="2"/>
  <c r="I19" i="2"/>
  <c r="W16" i="5"/>
  <c r="X23" i="5"/>
  <c r="X21" i="5"/>
  <c r="Y19" i="5"/>
  <c r="H29" i="2"/>
  <c r="H33" i="2"/>
  <c r="U40" i="5"/>
  <c r="V41" i="5"/>
  <c r="T43" i="5"/>
  <c r="U44" i="5"/>
  <c r="V45" i="5"/>
  <c r="U39" i="5"/>
  <c r="H31" i="2"/>
  <c r="U42" i="5"/>
  <c r="T45" i="5"/>
  <c r="H28" i="2"/>
  <c r="H32" i="2"/>
  <c r="V40" i="5"/>
  <c r="T42" i="5"/>
  <c r="U43" i="5"/>
  <c r="V44" i="5"/>
  <c r="T46" i="5"/>
  <c r="T39" i="5"/>
  <c r="H27" i="2"/>
  <c r="T41" i="5"/>
  <c r="V43" i="5"/>
  <c r="U46" i="5"/>
  <c r="H30" i="2"/>
  <c r="U41" i="5"/>
  <c r="V46" i="5"/>
  <c r="V42" i="5"/>
  <c r="T40" i="5"/>
  <c r="T44" i="5"/>
  <c r="H34" i="2"/>
  <c r="U45" i="5"/>
  <c r="E30" i="2"/>
  <c r="E34" i="2"/>
  <c r="K40" i="5"/>
  <c r="L41" i="5"/>
  <c r="M42" i="5"/>
  <c r="K44" i="5"/>
  <c r="L45" i="5"/>
  <c r="M46" i="5"/>
  <c r="E28" i="2"/>
  <c r="K42" i="5"/>
  <c r="M44" i="5"/>
  <c r="K39" i="5"/>
  <c r="E29" i="2"/>
  <c r="E33" i="2"/>
  <c r="E27" i="2"/>
  <c r="L40" i="5"/>
  <c r="M41" i="5"/>
  <c r="K43" i="5"/>
  <c r="L44" i="5"/>
  <c r="M45" i="5"/>
  <c r="L39" i="5"/>
  <c r="E32" i="2"/>
  <c r="M40" i="5"/>
  <c r="L43" i="5"/>
  <c r="K46" i="5"/>
  <c r="K45" i="5"/>
  <c r="E31" i="2"/>
  <c r="K41" i="5"/>
  <c r="L46" i="5"/>
  <c r="M43" i="5"/>
  <c r="L42" i="5"/>
  <c r="I30" i="2"/>
  <c r="I34" i="2"/>
  <c r="W40" i="5"/>
  <c r="X41" i="5"/>
  <c r="Y42" i="5"/>
  <c r="W44" i="5"/>
  <c r="X45" i="5"/>
  <c r="Y46" i="5"/>
  <c r="W42" i="5"/>
  <c r="Y44" i="5"/>
  <c r="W39" i="5"/>
  <c r="I29" i="2"/>
  <c r="I33" i="2"/>
  <c r="I27" i="2"/>
  <c r="X40" i="5"/>
  <c r="Y41" i="5"/>
  <c r="W43" i="5"/>
  <c r="X44" i="5"/>
  <c r="Y45" i="5"/>
  <c r="X39" i="5"/>
  <c r="I28" i="2"/>
  <c r="I32" i="2"/>
  <c r="Y40" i="5"/>
  <c r="X43" i="5"/>
  <c r="W46" i="5"/>
  <c r="Y43" i="5"/>
  <c r="W45" i="5"/>
  <c r="I31" i="2"/>
  <c r="W41" i="5"/>
  <c r="X46" i="5"/>
  <c r="X42" i="5"/>
  <c r="I18" i="2"/>
  <c r="I16" i="2"/>
  <c r="W21" i="5"/>
  <c r="X19" i="5"/>
  <c r="X17" i="5"/>
  <c r="D29" i="2"/>
  <c r="D33" i="2"/>
  <c r="H43" i="5"/>
  <c r="D27" i="2"/>
  <c r="D28" i="2"/>
  <c r="D32" i="2"/>
  <c r="H42" i="5"/>
  <c r="D31" i="2"/>
  <c r="H41" i="5"/>
  <c r="J43" i="5"/>
  <c r="H45" i="5"/>
  <c r="D34" i="2"/>
  <c r="I45" i="5"/>
  <c r="D30" i="2"/>
  <c r="J46" i="5"/>
  <c r="F31" i="2"/>
  <c r="F27" i="2"/>
  <c r="N41" i="5"/>
  <c r="O42" i="5"/>
  <c r="P43" i="5"/>
  <c r="N45" i="5"/>
  <c r="O46" i="5"/>
  <c r="F33" i="2"/>
  <c r="O40" i="5"/>
  <c r="N43" i="5"/>
  <c r="O39" i="5"/>
  <c r="F30" i="2"/>
  <c r="F34" i="2"/>
  <c r="N40" i="5"/>
  <c r="O41" i="5"/>
  <c r="P42" i="5"/>
  <c r="N44" i="5"/>
  <c r="O45" i="5"/>
  <c r="P46" i="5"/>
  <c r="F29" i="2"/>
  <c r="P41" i="5"/>
  <c r="O44" i="5"/>
  <c r="P45" i="5"/>
  <c r="F28" i="2"/>
  <c r="N42" i="5"/>
  <c r="N39" i="5"/>
  <c r="O43" i="5"/>
  <c r="F32" i="2"/>
  <c r="P40" i="5"/>
  <c r="P44" i="5"/>
  <c r="N46" i="5"/>
  <c r="X20" i="5"/>
  <c r="I21" i="2"/>
  <c r="Y16" i="5"/>
  <c r="Y22" i="5"/>
  <c r="Y18" i="5"/>
  <c r="W17" i="5"/>
  <c r="S20" i="5"/>
  <c r="G28" i="2"/>
  <c r="G32" i="2"/>
  <c r="S40" i="5"/>
  <c r="Q42" i="5"/>
  <c r="R43" i="5"/>
  <c r="S44" i="5"/>
  <c r="Q46" i="5"/>
  <c r="Q39" i="5"/>
  <c r="G34" i="2"/>
  <c r="Q40" i="5"/>
  <c r="S42" i="5"/>
  <c r="R45" i="5"/>
  <c r="G31" i="2"/>
  <c r="Q41" i="5"/>
  <c r="R42" i="5"/>
  <c r="S43" i="5"/>
  <c r="Q45" i="5"/>
  <c r="R46" i="5"/>
  <c r="G30" i="2"/>
  <c r="R41" i="5"/>
  <c r="Q44" i="5"/>
  <c r="S46" i="5"/>
  <c r="G27" i="2"/>
  <c r="R44" i="5"/>
  <c r="G33" i="2"/>
  <c r="R40" i="5"/>
  <c r="S45" i="5"/>
  <c r="G29" i="2"/>
  <c r="S41" i="5"/>
  <c r="R39" i="5"/>
  <c r="Q43" i="5"/>
  <c r="C28" i="2"/>
  <c r="C32" i="2"/>
  <c r="G40" i="5"/>
  <c r="C31" i="2"/>
  <c r="C30" i="2"/>
  <c r="C34" i="2"/>
  <c r="C33" i="2"/>
  <c r="C29" i="2"/>
  <c r="C27" i="2"/>
  <c r="V39" i="5"/>
  <c r="C20" i="5"/>
  <c r="C43" i="5" s="1"/>
  <c r="B28" i="2"/>
  <c r="B32" i="2"/>
  <c r="B29" i="2"/>
  <c r="B33" i="2"/>
  <c r="B31" i="2"/>
  <c r="B30" i="2"/>
  <c r="B34" i="2"/>
  <c r="B27" i="2"/>
  <c r="B39" i="5"/>
  <c r="E16" i="5"/>
  <c r="E39" i="5" s="1"/>
  <c r="S47" i="5"/>
  <c r="R16" i="5"/>
  <c r="G21" i="2"/>
  <c r="Q20" i="5"/>
  <c r="D17" i="5"/>
  <c r="D40" i="5" s="1"/>
  <c r="B16" i="5"/>
  <c r="H17" i="5"/>
  <c r="H40" i="5" s="1"/>
  <c r="H16" i="5"/>
  <c r="H39" i="5" s="1"/>
  <c r="G18" i="2"/>
  <c r="G16" i="2"/>
  <c r="G35" i="2"/>
  <c r="S21" i="5"/>
  <c r="R19" i="5"/>
  <c r="S17" i="5"/>
  <c r="Q18" i="5"/>
  <c r="Q22" i="5"/>
  <c r="G19" i="2"/>
  <c r="G21" i="5"/>
  <c r="G44" i="5" s="1"/>
  <c r="G17" i="5"/>
  <c r="C16" i="2"/>
  <c r="I20" i="5"/>
  <c r="I43" i="5" s="1"/>
  <c r="R47" i="5"/>
  <c r="S18" i="5"/>
  <c r="S22" i="5"/>
  <c r="R22" i="5"/>
  <c r="S39" i="5"/>
  <c r="S16" i="5"/>
  <c r="G22" i="2"/>
  <c r="Q17" i="5"/>
  <c r="Q47" i="5"/>
  <c r="G15" i="2"/>
  <c r="R23" i="5"/>
  <c r="R21" i="5"/>
  <c r="S23" i="5"/>
  <c r="G20" i="2"/>
  <c r="S19" i="5"/>
  <c r="Q19" i="5"/>
  <c r="X22" i="5"/>
  <c r="I15" i="2"/>
  <c r="I20" i="2"/>
  <c r="I35" i="2"/>
  <c r="X16" i="5"/>
  <c r="W23" i="5"/>
  <c r="Y21" i="5"/>
  <c r="Y20" i="5"/>
  <c r="W19" i="5"/>
  <c r="Y17" i="5"/>
  <c r="D23" i="5"/>
  <c r="D46" i="5" s="1"/>
  <c r="D19" i="5"/>
  <c r="D42" i="5" s="1"/>
  <c r="B18" i="2"/>
  <c r="E19" i="5"/>
  <c r="E42" i="5" s="1"/>
  <c r="E22" i="5"/>
  <c r="E45" i="5" s="1"/>
  <c r="F16" i="5"/>
  <c r="F39" i="5" s="1"/>
  <c r="F17" i="5"/>
  <c r="F40" i="5" s="1"/>
  <c r="E21" i="5"/>
  <c r="E44" i="5" s="1"/>
  <c r="C22" i="2"/>
  <c r="F20" i="5"/>
  <c r="F43" i="5" s="1"/>
  <c r="F18" i="5"/>
  <c r="F41" i="5" s="1"/>
  <c r="B17" i="5"/>
  <c r="B40" i="5" s="1"/>
  <c r="H51" i="1"/>
  <c r="H38" i="1"/>
  <c r="H90" i="1"/>
  <c r="H103" i="1"/>
  <c r="H25" i="1"/>
  <c r="E17" i="5"/>
  <c r="E40" i="5" s="1"/>
  <c r="E18" i="5"/>
  <c r="E41" i="5" s="1"/>
  <c r="C20" i="2"/>
  <c r="G16" i="5"/>
  <c r="G39" i="5" s="1"/>
  <c r="G18" i="5"/>
  <c r="G41" i="5" s="1"/>
  <c r="G19" i="5"/>
  <c r="G42" i="5" s="1"/>
  <c r="F19" i="5"/>
  <c r="F42" i="5" s="1"/>
  <c r="G22" i="5"/>
  <c r="G45" i="5" s="1"/>
  <c r="F21" i="5"/>
  <c r="F44" i="5" s="1"/>
  <c r="E20" i="5"/>
  <c r="E43" i="5" s="1"/>
  <c r="C18" i="2"/>
  <c r="F23" i="5"/>
  <c r="F46" i="5" s="1"/>
  <c r="G20" i="5"/>
  <c r="G43" i="5" s="1"/>
  <c r="C15" i="2"/>
  <c r="G23" i="5"/>
  <c r="G46" i="5" s="1"/>
  <c r="F22" i="5"/>
  <c r="F45" i="5" s="1"/>
  <c r="C17" i="2"/>
  <c r="C19" i="2"/>
  <c r="C21" i="2"/>
  <c r="E23" i="5"/>
  <c r="E46" i="5" s="1"/>
  <c r="H12" i="1"/>
  <c r="C21" i="5"/>
  <c r="C44" i="5" s="1"/>
  <c r="D18" i="5"/>
  <c r="D41" i="5" s="1"/>
  <c r="B18" i="5"/>
  <c r="B41" i="5" s="1"/>
  <c r="B19" i="5"/>
  <c r="B42" i="5" s="1"/>
  <c r="B20" i="2"/>
  <c r="B15" i="2"/>
  <c r="C16" i="5"/>
  <c r="C39" i="5" s="1"/>
  <c r="B16" i="2"/>
  <c r="B19" i="2"/>
  <c r="B21" i="2"/>
  <c r="B20" i="5"/>
  <c r="B43" i="5" s="1"/>
  <c r="D16" i="5"/>
  <c r="B23" i="5"/>
  <c r="B46" i="5" s="1"/>
  <c r="C17" i="5"/>
  <c r="C40" i="5" s="1"/>
  <c r="C19" i="5"/>
  <c r="C42" i="5" s="1"/>
  <c r="B21" i="5"/>
  <c r="B44" i="5" s="1"/>
  <c r="D21" i="5"/>
  <c r="D44" i="5" s="1"/>
  <c r="B22" i="2"/>
  <c r="C23" i="5"/>
  <c r="C46" i="5" s="1"/>
  <c r="B22" i="5"/>
  <c r="B45" i="5" s="1"/>
  <c r="I4" i="2"/>
  <c r="H22" i="5"/>
  <c r="D17" i="2"/>
  <c r="H23" i="5"/>
  <c r="H46" i="5" s="1"/>
  <c r="C18" i="5"/>
  <c r="C41" i="5" s="1"/>
  <c r="H64" i="1"/>
  <c r="H77" i="1"/>
  <c r="Y39" i="5"/>
  <c r="H20" i="5"/>
  <c r="J19" i="5"/>
  <c r="J42" i="5" s="1"/>
  <c r="O19" i="5"/>
  <c r="J18" i="5"/>
  <c r="J41" i="5" s="1"/>
  <c r="D22" i="2"/>
  <c r="H18" i="5"/>
  <c r="I22" i="5"/>
  <c r="D19" i="2"/>
  <c r="J20" i="5"/>
  <c r="O17" i="5"/>
  <c r="F16" i="2"/>
  <c r="F20" i="2"/>
  <c r="O20" i="5"/>
  <c r="O23" i="5"/>
  <c r="N21" i="5"/>
  <c r="P21" i="5"/>
  <c r="N18" i="5"/>
  <c r="F15" i="2"/>
  <c r="N23" i="5"/>
  <c r="F22" i="2"/>
  <c r="O22" i="5"/>
  <c r="N19" i="5"/>
  <c r="N16" i="5"/>
  <c r="P18" i="5"/>
  <c r="P19" i="5"/>
  <c r="P20" i="5"/>
  <c r="F17" i="2"/>
  <c r="F19" i="2"/>
  <c r="F21" i="2"/>
  <c r="N17" i="5"/>
  <c r="N22" i="5"/>
  <c r="P17" i="5"/>
  <c r="P22" i="5"/>
  <c r="F35" i="2"/>
  <c r="P23" i="5"/>
  <c r="O21" i="5"/>
  <c r="N20" i="5"/>
  <c r="H21" i="5"/>
  <c r="H44" i="5" s="1"/>
  <c r="J21" i="5"/>
  <c r="J44" i="5" s="1"/>
  <c r="D18" i="2"/>
  <c r="D16" i="2"/>
  <c r="J17" i="5"/>
  <c r="J40" i="5" s="1"/>
  <c r="I18" i="5"/>
  <c r="I41" i="5" s="1"/>
  <c r="J22" i="5"/>
  <c r="J45" i="5" s="1"/>
  <c r="D20" i="2"/>
  <c r="D21" i="2"/>
  <c r="I16" i="5"/>
  <c r="I39" i="5" s="1"/>
  <c r="I23" i="5"/>
  <c r="I46" i="5" s="1"/>
  <c r="I19" i="5"/>
  <c r="I42" i="5" s="1"/>
  <c r="J23" i="5"/>
  <c r="I21" i="5"/>
  <c r="I44" i="5" s="1"/>
  <c r="F18" i="2"/>
  <c r="P39" i="5"/>
  <c r="I17" i="5"/>
  <c r="I40" i="5" s="1"/>
  <c r="J16" i="5"/>
  <c r="J39" i="5" s="1"/>
  <c r="D15" i="2"/>
  <c r="H19" i="5"/>
  <c r="O16" i="5"/>
  <c r="P16" i="5"/>
  <c r="O18" i="5"/>
  <c r="K19" i="5"/>
  <c r="L18" i="5"/>
  <c r="K22" i="5"/>
  <c r="M16" i="5"/>
  <c r="M39" i="5" s="1"/>
  <c r="E20" i="2"/>
  <c r="E21" i="2"/>
  <c r="E15" i="2"/>
  <c r="K18" i="5"/>
  <c r="K23" i="5"/>
  <c r="M23" i="5"/>
  <c r="L21" i="5"/>
  <c r="E19" i="2"/>
  <c r="M22" i="5"/>
  <c r="M21" i="5"/>
  <c r="M20" i="5"/>
  <c r="L19" i="5"/>
  <c r="D22" i="5"/>
  <c r="D45" i="5" s="1"/>
  <c r="D39" i="5"/>
  <c r="C22" i="5"/>
  <c r="C45" i="5" s="1"/>
  <c r="D20" i="5"/>
  <c r="D43" i="5" s="1"/>
  <c r="B17" i="2"/>
  <c r="B27" i="5" l="1"/>
  <c r="E35" i="2"/>
  <c r="F31" i="5"/>
  <c r="J47" i="5"/>
  <c r="K30" i="2"/>
  <c r="E12" i="6" s="1"/>
  <c r="C35" i="2"/>
  <c r="B28" i="5"/>
  <c r="F47" i="5"/>
  <c r="B31" i="5"/>
  <c r="E47" i="5"/>
  <c r="C53" i="5"/>
  <c r="C23" i="6" s="1"/>
  <c r="C28" i="5"/>
  <c r="G47" i="5"/>
  <c r="J28" i="2"/>
  <c r="D10" i="6" s="1"/>
  <c r="B29" i="5"/>
  <c r="B34" i="5"/>
  <c r="D29" i="5"/>
  <c r="K27" i="2"/>
  <c r="E9" i="6" s="1"/>
  <c r="K32" i="2"/>
  <c r="E14" i="6" s="1"/>
  <c r="E28" i="5"/>
  <c r="D28" i="5"/>
  <c r="G29" i="5"/>
  <c r="K29" i="2"/>
  <c r="E11" i="6" s="1"/>
  <c r="K15" i="2"/>
  <c r="K34" i="2"/>
  <c r="E16" i="6" s="1"/>
  <c r="B53" i="5"/>
  <c r="B23" i="6" s="1"/>
  <c r="B30" i="5"/>
  <c r="K21" i="2"/>
  <c r="E33" i="5"/>
  <c r="K28" i="2"/>
  <c r="E10" i="6" s="1"/>
  <c r="F58" i="5"/>
  <c r="F28" i="6" s="1"/>
  <c r="J34" i="2"/>
  <c r="D16" i="6" s="1"/>
  <c r="P47" i="5"/>
  <c r="N47" i="5"/>
  <c r="E59" i="5"/>
  <c r="E29" i="6" s="1"/>
  <c r="E56" i="5"/>
  <c r="E26" i="6" s="1"/>
  <c r="G30" i="5"/>
  <c r="C31" i="5"/>
  <c r="E53" i="5"/>
  <c r="E23" i="6" s="1"/>
  <c r="E31" i="5"/>
  <c r="D30" i="5"/>
  <c r="D57" i="5"/>
  <c r="D27" i="6" s="1"/>
  <c r="B59" i="5"/>
  <c r="B29" i="6" s="1"/>
  <c r="F55" i="5"/>
  <c r="F25" i="6" s="1"/>
  <c r="F28" i="5"/>
  <c r="F52" i="5"/>
  <c r="F22" i="6" s="1"/>
  <c r="G57" i="5"/>
  <c r="G27" i="6" s="1"/>
  <c r="O47" i="5"/>
  <c r="K22" i="2"/>
  <c r="J21" i="2"/>
  <c r="C27" i="5"/>
  <c r="E27" i="5"/>
  <c r="L47" i="5"/>
  <c r="F57" i="5"/>
  <c r="F27" i="6" s="1"/>
  <c r="G58" i="5"/>
  <c r="G28" i="6" s="1"/>
  <c r="B56" i="5"/>
  <c r="B26" i="6" s="1"/>
  <c r="E54" i="5"/>
  <c r="E24" i="6" s="1"/>
  <c r="K31" i="2"/>
  <c r="E13" i="6" s="1"/>
  <c r="G34" i="5"/>
  <c r="K19" i="2"/>
  <c r="G31" i="5"/>
  <c r="M47" i="5"/>
  <c r="G59" i="5"/>
  <c r="G29" i="6" s="1"/>
  <c r="F56" i="5"/>
  <c r="F26" i="6" s="1"/>
  <c r="D59" i="5"/>
  <c r="D29" i="6" s="1"/>
  <c r="E55" i="5"/>
  <c r="E25" i="6" s="1"/>
  <c r="G55" i="5"/>
  <c r="G25" i="6" s="1"/>
  <c r="F53" i="5"/>
  <c r="F23" i="6" s="1"/>
  <c r="E57" i="5"/>
  <c r="E27" i="6" s="1"/>
  <c r="B57" i="5"/>
  <c r="B27" i="6" s="1"/>
  <c r="F59" i="5"/>
  <c r="F29" i="6" s="1"/>
  <c r="C59" i="5"/>
  <c r="C29" i="6" s="1"/>
  <c r="C52" i="5"/>
  <c r="C22" i="6" s="1"/>
  <c r="G33" i="5"/>
  <c r="C32" i="5"/>
  <c r="G28" i="5"/>
  <c r="I47" i="5"/>
  <c r="C55" i="5"/>
  <c r="C25" i="6" s="1"/>
  <c r="B55" i="5"/>
  <c r="B25" i="6" s="1"/>
  <c r="J19" i="2"/>
  <c r="J22" i="2"/>
  <c r="J32" i="2"/>
  <c r="D14" i="6" s="1"/>
  <c r="C57" i="5"/>
  <c r="C27" i="6" s="1"/>
  <c r="F54" i="5"/>
  <c r="F24" i="6" s="1"/>
  <c r="G32" i="5"/>
  <c r="F33" i="5"/>
  <c r="C34" i="5"/>
  <c r="D35" i="2"/>
  <c r="H47" i="5"/>
  <c r="G54" i="5"/>
  <c r="G24" i="6" s="1"/>
  <c r="K20" i="2"/>
  <c r="C29" i="5"/>
  <c r="F29" i="5"/>
  <c r="D32" i="5"/>
  <c r="J15" i="2"/>
  <c r="E29" i="5"/>
  <c r="F32" i="5"/>
  <c r="F34" i="5"/>
  <c r="J16" i="2"/>
  <c r="E32" i="5"/>
  <c r="B32" i="5"/>
  <c r="J31" i="2"/>
  <c r="D13" i="6" s="1"/>
  <c r="K16" i="2"/>
  <c r="E58" i="5"/>
  <c r="E28" i="6" s="1"/>
  <c r="G27" i="5"/>
  <c r="J33" i="2"/>
  <c r="D15" i="6" s="1"/>
  <c r="K33" i="2"/>
  <c r="E15" i="6" s="1"/>
  <c r="D54" i="5"/>
  <c r="D24" i="6" s="1"/>
  <c r="D34" i="5"/>
  <c r="J27" i="2"/>
  <c r="D9" i="6" s="1"/>
  <c r="B33" i="5"/>
  <c r="F27" i="5"/>
  <c r="D55" i="5"/>
  <c r="D25" i="6" s="1"/>
  <c r="C54" i="5"/>
  <c r="C24" i="6" s="1"/>
  <c r="D27" i="5"/>
  <c r="B58" i="5"/>
  <c r="B28" i="6" s="1"/>
  <c r="J20" i="2"/>
  <c r="E34" i="5"/>
  <c r="E30" i="5"/>
  <c r="D53" i="5"/>
  <c r="D23" i="6" s="1"/>
  <c r="G53" i="5"/>
  <c r="G23" i="6" s="1"/>
  <c r="F30" i="5"/>
  <c r="G52" i="5"/>
  <c r="G22" i="6" s="1"/>
  <c r="K18" i="2"/>
  <c r="J18" i="2"/>
  <c r="C30" i="5"/>
  <c r="J30" i="2"/>
  <c r="D12" i="6" s="1"/>
  <c r="D31" i="5"/>
  <c r="C33" i="5"/>
  <c r="C58" i="5"/>
  <c r="C28" i="6" s="1"/>
  <c r="D52" i="5"/>
  <c r="D22" i="6" s="1"/>
  <c r="J29" i="2"/>
  <c r="D11" i="6" s="1"/>
  <c r="B35" i="2"/>
  <c r="D33" i="5"/>
  <c r="D58" i="5"/>
  <c r="D28" i="6" s="1"/>
  <c r="K17" i="2"/>
  <c r="J17" i="2"/>
  <c r="K35" i="2" l="1"/>
  <c r="E17" i="6" s="1"/>
  <c r="E52" i="5"/>
  <c r="E22" i="6" s="1"/>
  <c r="F48" i="5"/>
  <c r="D36" i="6" s="1"/>
  <c r="D47" i="5"/>
  <c r="D60" i="5" s="1"/>
  <c r="D30" i="6" s="1"/>
  <c r="G60" i="5"/>
  <c r="G30" i="6" s="1"/>
  <c r="F60" i="5"/>
  <c r="F30" i="6" s="1"/>
  <c r="C56" i="5"/>
  <c r="C26" i="6" s="1"/>
  <c r="O48" i="5"/>
  <c r="D39" i="6" s="1"/>
  <c r="B54" i="5"/>
  <c r="B24" i="6" s="1"/>
  <c r="K47" i="5"/>
  <c r="L48" i="5" s="1"/>
  <c r="D38" i="6" s="1"/>
  <c r="G56" i="5"/>
  <c r="G26" i="6" s="1"/>
  <c r="D56" i="5"/>
  <c r="D26" i="6" s="1"/>
  <c r="J35" i="2"/>
  <c r="D17" i="6" s="1"/>
  <c r="I48" i="5"/>
  <c r="D37" i="6" s="1"/>
  <c r="B52" i="5"/>
  <c r="B22" i="6" s="1"/>
  <c r="B47" i="5"/>
  <c r="C47" i="5"/>
  <c r="C60" i="5" s="1"/>
  <c r="C30" i="6" l="1"/>
  <c r="E60" i="5"/>
  <c r="E30" i="6" s="1"/>
  <c r="B60" i="5"/>
  <c r="C61" i="5" s="1"/>
  <c r="C31" i="6" s="1"/>
  <c r="C48" i="5"/>
  <c r="F61" i="5" s="1"/>
  <c r="D35" i="6" l="1"/>
  <c r="F31" i="6"/>
  <c r="B30" i="6"/>
</calcChain>
</file>

<file path=xl/sharedStrings.xml><?xml version="1.0" encoding="utf-8"?>
<sst xmlns="http://schemas.openxmlformats.org/spreadsheetml/2006/main" count="427" uniqueCount="90">
  <si>
    <t>Site</t>
  </si>
  <si>
    <t>Depth</t>
  </si>
  <si>
    <t>Surveyor</t>
  </si>
  <si>
    <t>0-20</t>
  </si>
  <si>
    <t>21-40</t>
  </si>
  <si>
    <t>41-60</t>
  </si>
  <si>
    <t>61-80</t>
  </si>
  <si>
    <t>81-100</t>
  </si>
  <si>
    <t>Total</t>
  </si>
  <si>
    <t>Transect 1</t>
  </si>
  <si>
    <t>Transect 2</t>
  </si>
  <si>
    <t>Transect 3</t>
  </si>
  <si>
    <t>Transect 4</t>
  </si>
  <si>
    <t>Transect 5</t>
  </si>
  <si>
    <t>Transect 6</t>
  </si>
  <si>
    <t>Transect No.</t>
  </si>
  <si>
    <t>Std Dev</t>
  </si>
  <si>
    <t>Spreadsheet Guidelines</t>
  </si>
  <si>
    <t>1.</t>
  </si>
  <si>
    <t>2.</t>
  </si>
  <si>
    <t>3.</t>
  </si>
  <si>
    <t>Survey Date</t>
  </si>
  <si>
    <t>Notes</t>
  </si>
  <si>
    <t>Site Details</t>
  </si>
  <si>
    <t>Length (m)</t>
  </si>
  <si>
    <t>Width (m)</t>
  </si>
  <si>
    <t>Transect 1: Urchin Numbers</t>
  </si>
  <si>
    <t>Transect 2: Urchin Numbers</t>
  </si>
  <si>
    <t>Transect 3: Urchin Numbers</t>
  </si>
  <si>
    <t>Transect 4: Urchin Numbers</t>
  </si>
  <si>
    <t>Transect 5: Urchin Numbers</t>
  </si>
  <si>
    <t>Transect 6: Urchin Numbers</t>
  </si>
  <si>
    <t>Total No.</t>
  </si>
  <si>
    <t>where</t>
  </si>
  <si>
    <t>y = Bioerosion rate (g/urchin/day)</t>
  </si>
  <si>
    <t>Median Test Size (mm)</t>
  </si>
  <si>
    <t>x = Urchin Test Size (mm)</t>
  </si>
  <si>
    <t>Test Size (mm)</t>
  </si>
  <si>
    <t>Transect Urchin Abundance: Numbers</t>
  </si>
  <si>
    <t>Others</t>
  </si>
  <si>
    <t>Latitude</t>
  </si>
  <si>
    <t>Longitude</t>
  </si>
  <si>
    <t>Using the General Equation for all Urchins</t>
  </si>
  <si>
    <t>Survey Period</t>
  </si>
  <si>
    <t>Surveyors</t>
  </si>
  <si>
    <t>4.</t>
  </si>
  <si>
    <t>Transect ID</t>
  </si>
  <si>
    <t>Greyed out or yellow cells should not be manipulated.</t>
  </si>
  <si>
    <t>Survey Results</t>
  </si>
  <si>
    <t>Mean</t>
  </si>
  <si>
    <t>Standard Deviation</t>
  </si>
  <si>
    <t>Totals</t>
  </si>
  <si>
    <t>Transect Totals</t>
  </si>
  <si>
    <t>Site Total</t>
  </si>
  <si>
    <t>Respective Standard Deviations</t>
  </si>
  <si>
    <t>101-120</t>
  </si>
  <si>
    <t>121-140</t>
  </si>
  <si>
    <t>141-160</t>
  </si>
  <si>
    <t>Transect 7</t>
  </si>
  <si>
    <t>Transect 8</t>
  </si>
  <si>
    <t>Transect 7: Urchin Numbers</t>
  </si>
  <si>
    <t>Transect 8: Urchin Numbers</t>
  </si>
  <si>
    <t>5.</t>
  </si>
  <si>
    <t>Transect</t>
  </si>
  <si>
    <t>Transect lengths and widths, recorded in the table below, yield areas which are linked to urchin abundance and used to calculate erosion rates. These must be filled in.</t>
  </si>
  <si>
    <t>The spreadsheet calculates the bioerosion rate based on mean abundances for the transects that have been entered. If you have not completed all transects, please only enter data in the cells that refer to completed transects, otherwise the calculations will be wrong.</t>
  </si>
  <si>
    <t>Diadema mexicanum</t>
  </si>
  <si>
    <t>Eucidaris galapagensis</t>
  </si>
  <si>
    <t>Eucidaris thouarssi</t>
  </si>
  <si>
    <t>Toxopneustes roseus</t>
  </si>
  <si>
    <t>Centrostephanus coronatus</t>
  </si>
  <si>
    <t>Other</t>
  </si>
  <si>
    <t>Diadema spp. &amp; Centrostephanus spp.</t>
  </si>
  <si>
    <r>
      <t xml:space="preserve">Site details may be added to this tab and data to the 'Data Entry' tab. The 'Equations' tab illustrates the equations used to calculate bioerosion. The 'Data Analysis GenEQ' tab calculates bioerosion using a general equation for all species of urchin. The 'Data Analysis IndEQ' tab calculates bioerosion using individual equations for </t>
    </r>
    <r>
      <rPr>
        <sz val="12"/>
        <color indexed="8"/>
        <rFont val="Arial Narrow"/>
        <family val="2"/>
      </rPr>
      <t>Diadematidae.</t>
    </r>
    <r>
      <rPr>
        <sz val="12"/>
        <color theme="1"/>
        <rFont val="Arial Narrow"/>
        <family val="2"/>
      </rPr>
      <t xml:space="preserve"> The results are displayed in the 'Results' tab.</t>
    </r>
  </si>
  <si>
    <r>
      <t xml:space="preserve">The species that are recorded in the data entry tab are as follows. 1) Diadematidae: </t>
    </r>
    <r>
      <rPr>
        <i/>
        <sz val="12"/>
        <color indexed="8"/>
        <rFont val="Arial Narrow"/>
        <family val="2"/>
      </rPr>
      <t xml:space="preserve">Diadema mexicanum, Centrostephanus coronatus; </t>
    </r>
    <r>
      <rPr>
        <sz val="12"/>
        <color indexed="8"/>
        <rFont val="Arial Narrow"/>
        <family val="2"/>
      </rPr>
      <t xml:space="preserve">2) Cidaridae: </t>
    </r>
    <r>
      <rPr>
        <i/>
        <sz val="12"/>
        <color indexed="8"/>
        <rFont val="Arial Narrow"/>
        <family val="2"/>
      </rPr>
      <t>Eucidaris galapagensis</t>
    </r>
    <r>
      <rPr>
        <sz val="12"/>
        <color indexed="8"/>
        <rFont val="Arial Narrow"/>
        <family val="2"/>
      </rPr>
      <t xml:space="preserve">, </t>
    </r>
    <r>
      <rPr>
        <i/>
        <sz val="12"/>
        <color indexed="8"/>
        <rFont val="Arial Narrow"/>
        <family val="2"/>
      </rPr>
      <t>Eucidaris thouarssi</t>
    </r>
    <r>
      <rPr>
        <sz val="12"/>
        <color indexed="8"/>
        <rFont val="Arial Narrow"/>
        <family val="2"/>
      </rPr>
      <t xml:space="preserve">; 3) Toxopneustidae: </t>
    </r>
    <r>
      <rPr>
        <i/>
        <sz val="12"/>
        <color indexed="8"/>
        <rFont val="Arial Narrow"/>
        <family val="2"/>
      </rPr>
      <t>Toxopneustes roseus</t>
    </r>
  </si>
  <si>
    <r>
      <t>Area (m</t>
    </r>
    <r>
      <rPr>
        <b/>
        <vertAlign val="superscript"/>
        <sz val="12"/>
        <color indexed="8"/>
        <rFont val="Arial Narrow"/>
        <family val="2"/>
      </rPr>
      <t>2</t>
    </r>
    <r>
      <rPr>
        <b/>
        <sz val="12"/>
        <color indexed="8"/>
        <rFont val="Arial Narrow"/>
        <family val="2"/>
      </rPr>
      <t>)</t>
    </r>
  </si>
  <si>
    <r>
      <t>General Urchin Equation: y = 2*10</t>
    </r>
    <r>
      <rPr>
        <b/>
        <vertAlign val="superscript"/>
        <sz val="12"/>
        <color indexed="8"/>
        <rFont val="Arial Narrow"/>
        <family val="2"/>
      </rPr>
      <t>-6</t>
    </r>
    <r>
      <rPr>
        <b/>
        <sz val="12"/>
        <color indexed="8"/>
        <rFont val="Arial Narrow"/>
        <family val="2"/>
      </rPr>
      <t>x3.3829</t>
    </r>
  </si>
  <si>
    <r>
      <t>Bioerosion (g CaCO</t>
    </r>
    <r>
      <rPr>
        <b/>
        <vertAlign val="subscript"/>
        <sz val="12"/>
        <color indexed="8"/>
        <rFont val="Arial Narrow"/>
        <family val="2"/>
      </rPr>
      <t>3</t>
    </r>
    <r>
      <rPr>
        <b/>
        <sz val="12"/>
        <color indexed="8"/>
        <rFont val="Arial Narrow"/>
        <family val="2"/>
      </rPr>
      <t>/urchin/day)</t>
    </r>
  </si>
  <si>
    <r>
      <t>Diadematidae Equation: y = 3*10</t>
    </r>
    <r>
      <rPr>
        <b/>
        <vertAlign val="superscript"/>
        <sz val="12"/>
        <color indexed="8"/>
        <rFont val="Arial Narrow"/>
        <family val="2"/>
      </rPr>
      <t>-6</t>
    </r>
    <r>
      <rPr>
        <b/>
        <sz val="12"/>
        <color indexed="8"/>
        <rFont val="Arial Narrow"/>
        <family val="2"/>
      </rPr>
      <t>x3.3449</t>
    </r>
    <r>
      <rPr>
        <b/>
        <vertAlign val="superscript"/>
        <sz val="12"/>
        <color indexed="8"/>
        <rFont val="Arial Narrow"/>
        <family val="2"/>
      </rPr>
      <t xml:space="preserve"> </t>
    </r>
    <r>
      <rPr>
        <b/>
        <sz val="12"/>
        <color indexed="8"/>
        <rFont val="Arial Narrow"/>
        <family val="2"/>
      </rPr>
      <t xml:space="preserve">(to use on both </t>
    </r>
    <r>
      <rPr>
        <b/>
        <i/>
        <sz val="12"/>
        <color indexed="8"/>
        <rFont val="Arial Narrow"/>
        <family val="2"/>
      </rPr>
      <t>Diadema</t>
    </r>
    <r>
      <rPr>
        <b/>
        <sz val="12"/>
        <color indexed="8"/>
        <rFont val="Arial Narrow"/>
        <family val="2"/>
      </rPr>
      <t xml:space="preserve"> spp. and </t>
    </r>
    <r>
      <rPr>
        <b/>
        <i/>
        <sz val="12"/>
        <color indexed="8"/>
        <rFont val="Arial Narrow"/>
        <family val="2"/>
      </rPr>
      <t>Centrostephanus</t>
    </r>
    <r>
      <rPr>
        <b/>
        <sz val="12"/>
        <color indexed="8"/>
        <rFont val="Arial Narrow"/>
        <family val="2"/>
      </rPr>
      <t xml:space="preserve"> spp.)</t>
    </r>
  </si>
  <si>
    <r>
      <t>Transect Urchin Abundance: no./m</t>
    </r>
    <r>
      <rPr>
        <b/>
        <vertAlign val="superscript"/>
        <sz val="12"/>
        <color indexed="8"/>
        <rFont val="Arial Narrow"/>
        <family val="2"/>
      </rPr>
      <t>2</t>
    </r>
  </si>
  <si>
    <r>
      <t>Mean no./m</t>
    </r>
    <r>
      <rPr>
        <b/>
        <vertAlign val="superscript"/>
        <sz val="11"/>
        <color indexed="8"/>
        <rFont val="Arial Narrow"/>
        <family val="2"/>
      </rPr>
      <t>2</t>
    </r>
  </si>
  <si>
    <r>
      <t>Bioerosion (g CaCO</t>
    </r>
    <r>
      <rPr>
        <b/>
        <vertAlign val="subscript"/>
        <sz val="12"/>
        <color indexed="8"/>
        <rFont val="Arial Narrow"/>
        <family val="2"/>
      </rPr>
      <t>3</t>
    </r>
    <r>
      <rPr>
        <b/>
        <sz val="12"/>
        <color indexed="8"/>
        <rFont val="Arial Narrow"/>
        <family val="2"/>
      </rPr>
      <t>/m</t>
    </r>
    <r>
      <rPr>
        <b/>
        <vertAlign val="superscript"/>
        <sz val="12"/>
        <color indexed="8"/>
        <rFont val="Arial Narrow"/>
        <family val="2"/>
      </rPr>
      <t>2</t>
    </r>
    <r>
      <rPr>
        <b/>
        <sz val="12"/>
        <color indexed="8"/>
        <rFont val="Arial Narrow"/>
        <family val="2"/>
      </rPr>
      <t>/yr)</t>
    </r>
  </si>
  <si>
    <r>
      <t xml:space="preserve">Eucidaris </t>
    </r>
    <r>
      <rPr>
        <b/>
        <sz val="11"/>
        <rFont val="Arial Narrow"/>
        <family val="2"/>
      </rPr>
      <t>spp.</t>
    </r>
    <r>
      <rPr>
        <b/>
        <i/>
        <sz val="11"/>
        <rFont val="Arial Narrow"/>
        <family val="2"/>
      </rPr>
      <t xml:space="preserve"> </t>
    </r>
    <r>
      <rPr>
        <b/>
        <sz val="11"/>
        <rFont val="Arial Narrow"/>
        <family val="2"/>
      </rPr>
      <t>&amp;</t>
    </r>
    <r>
      <rPr>
        <b/>
        <i/>
        <sz val="11"/>
        <rFont val="Arial Narrow"/>
        <family val="2"/>
      </rPr>
      <t xml:space="preserve"> Toxopneustes </t>
    </r>
    <r>
      <rPr>
        <b/>
        <sz val="11"/>
        <rFont val="Arial Narrow"/>
        <family val="2"/>
      </rPr>
      <t>spp.</t>
    </r>
  </si>
  <si>
    <r>
      <t>Site Mean Urchin Abundance (no./m</t>
    </r>
    <r>
      <rPr>
        <b/>
        <vertAlign val="superscript"/>
        <sz val="12"/>
        <color indexed="8"/>
        <rFont val="Arial Narrow"/>
        <family val="2"/>
      </rPr>
      <t>2</t>
    </r>
    <r>
      <rPr>
        <b/>
        <sz val="12"/>
        <color indexed="8"/>
        <rFont val="Arial Narrow"/>
        <family val="2"/>
      </rPr>
      <t>)</t>
    </r>
  </si>
  <si>
    <r>
      <t>Transect Bioerosion (g CaCO</t>
    </r>
    <r>
      <rPr>
        <b/>
        <vertAlign val="subscript"/>
        <sz val="12"/>
        <color indexed="8"/>
        <rFont val="Arial Narrow"/>
        <family val="2"/>
      </rPr>
      <t>3</t>
    </r>
    <r>
      <rPr>
        <b/>
        <sz val="12"/>
        <color indexed="8"/>
        <rFont val="Arial Narrow"/>
        <family val="2"/>
      </rPr>
      <t>/m</t>
    </r>
    <r>
      <rPr>
        <b/>
        <vertAlign val="superscript"/>
        <sz val="12"/>
        <color indexed="8"/>
        <rFont val="Arial Narrow"/>
        <family val="2"/>
      </rPr>
      <t>2</t>
    </r>
    <r>
      <rPr>
        <b/>
        <sz val="12"/>
        <color indexed="8"/>
        <rFont val="Arial Narrow"/>
        <family val="2"/>
      </rPr>
      <t>/yr)</t>
    </r>
  </si>
  <si>
    <r>
      <t>Site Mean Bioerosion (g CaCO</t>
    </r>
    <r>
      <rPr>
        <b/>
        <vertAlign val="subscript"/>
        <sz val="12"/>
        <color indexed="8"/>
        <rFont val="Arial Narrow"/>
        <family val="2"/>
      </rPr>
      <t>3</t>
    </r>
    <r>
      <rPr>
        <b/>
        <sz val="12"/>
        <color indexed="8"/>
        <rFont val="Arial Narrow"/>
        <family val="2"/>
      </rPr>
      <t>/m</t>
    </r>
    <r>
      <rPr>
        <b/>
        <vertAlign val="superscript"/>
        <sz val="12"/>
        <color indexed="8"/>
        <rFont val="Arial Narrow"/>
        <family val="2"/>
      </rPr>
      <t>2</t>
    </r>
    <r>
      <rPr>
        <b/>
        <sz val="12"/>
        <color indexed="8"/>
        <rFont val="Arial Narrow"/>
        <family val="2"/>
      </rPr>
      <t>/yr)</t>
    </r>
  </si>
  <si>
    <r>
      <t>Mean Bioerosion Rates (kg CaCO</t>
    </r>
    <r>
      <rPr>
        <b/>
        <vertAlign val="subscript"/>
        <sz val="14"/>
        <color indexed="8"/>
        <rFont val="Arial Narrow"/>
        <family val="2"/>
      </rPr>
      <t>3</t>
    </r>
    <r>
      <rPr>
        <b/>
        <sz val="14"/>
        <color indexed="8"/>
        <rFont val="Arial Narrow"/>
        <family val="2"/>
      </rPr>
      <t>/m</t>
    </r>
    <r>
      <rPr>
        <b/>
        <vertAlign val="superscript"/>
        <sz val="14"/>
        <color indexed="8"/>
        <rFont val="Arial Narrow"/>
        <family val="2"/>
      </rPr>
      <t>2</t>
    </r>
    <r>
      <rPr>
        <b/>
        <sz val="14"/>
        <color indexed="8"/>
        <rFont val="Arial Narrow"/>
        <family val="2"/>
      </rPr>
      <t>/yr)</t>
    </r>
  </si>
  <si>
    <r>
      <t xml:space="preserve">Using separate equations for </t>
    </r>
    <r>
      <rPr>
        <b/>
        <sz val="12"/>
        <color indexed="8"/>
        <rFont val="Arial Narrow"/>
        <family val="2"/>
      </rPr>
      <t>Diadematidae and other urchins</t>
    </r>
  </si>
  <si>
    <r>
      <t>Site Mean Bioerosion (kg CaCO</t>
    </r>
    <r>
      <rPr>
        <b/>
        <vertAlign val="subscript"/>
        <sz val="11"/>
        <color indexed="8"/>
        <rFont val="Arial Narrow"/>
        <family val="2"/>
      </rPr>
      <t>3</t>
    </r>
    <r>
      <rPr>
        <b/>
        <sz val="11"/>
        <color indexed="8"/>
        <rFont val="Arial Narrow"/>
        <family val="2"/>
      </rPr>
      <t>/m</t>
    </r>
    <r>
      <rPr>
        <b/>
        <vertAlign val="superscript"/>
        <sz val="11"/>
        <color indexed="8"/>
        <rFont val="Arial Narrow"/>
        <family val="2"/>
      </rPr>
      <t>2</t>
    </r>
    <r>
      <rPr>
        <b/>
        <sz val="11"/>
        <color indexed="8"/>
        <rFont val="Arial Narrow"/>
        <family val="2"/>
      </rPr>
      <t>/yr)</t>
    </r>
  </si>
  <si>
    <r>
      <t>Total Bioerosion per transect (kg CaCO</t>
    </r>
    <r>
      <rPr>
        <b/>
        <vertAlign val="subscript"/>
        <sz val="11"/>
        <color indexed="8"/>
        <rFont val="Arial Narrow"/>
        <family val="2"/>
      </rPr>
      <t>3</t>
    </r>
    <r>
      <rPr>
        <b/>
        <sz val="11"/>
        <color indexed="8"/>
        <rFont val="Arial Narrow"/>
        <family val="2"/>
      </rPr>
      <t>/m</t>
    </r>
    <r>
      <rPr>
        <b/>
        <vertAlign val="superscript"/>
        <sz val="11"/>
        <color indexed="8"/>
        <rFont val="Arial Narrow"/>
        <family val="2"/>
      </rPr>
      <t>2</t>
    </r>
    <r>
      <rPr>
        <b/>
        <sz val="11"/>
        <color indexed="8"/>
        <rFont val="Arial Narrow"/>
        <family val="2"/>
      </rPr>
      <t>/yr)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</si>
</sst>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4" x14ac:knownFonts="1">
    <font>
      <sz val="11"/>
      <color theme="1"/>
      <name val="Calibri"/>
      <family val="2"/>
      <scheme val="minor"/>
    </font>
    <font>
      <sz val="8"/>
      <name val="Calibri"/>
      <family val="2"/>
    </font>
    <font>
      <sz val="12"/>
      <color theme="1"/>
      <name val="Arial Narrow"/>
      <family val="2"/>
    </font>
    <font>
      <b/>
      <sz val="12"/>
      <color indexed="8"/>
      <name val="Arial Narrow"/>
      <family val="2"/>
    </font>
    <font>
      <sz val="12"/>
      <color indexed="8"/>
      <name val="Arial Narrow"/>
      <family val="2"/>
    </font>
    <font>
      <i/>
      <sz val="12"/>
      <color indexed="8"/>
      <name val="Arial Narrow"/>
      <family val="2"/>
    </font>
    <font>
      <b/>
      <vertAlign val="superscript"/>
      <sz val="12"/>
      <color indexed="8"/>
      <name val="Arial Narrow"/>
      <family val="2"/>
    </font>
    <font>
      <b/>
      <i/>
      <sz val="12"/>
      <color indexed="8"/>
      <name val="Arial Narrow"/>
      <family val="2"/>
    </font>
    <font>
      <b/>
      <vertAlign val="subscript"/>
      <sz val="12"/>
      <color indexed="8"/>
      <name val="Arial Narrow"/>
      <family val="2"/>
    </font>
    <font>
      <sz val="11"/>
      <color theme="1"/>
      <name val="Arial Narrow"/>
      <family val="2"/>
    </font>
    <font>
      <b/>
      <sz val="11"/>
      <color indexed="8"/>
      <name val="Arial Narrow"/>
      <family val="2"/>
    </font>
    <font>
      <b/>
      <sz val="11"/>
      <color indexed="10"/>
      <name val="Arial Narrow"/>
      <family val="2"/>
    </font>
    <font>
      <b/>
      <vertAlign val="superscript"/>
      <sz val="11"/>
      <color indexed="8"/>
      <name val="Arial Narrow"/>
      <family val="2"/>
    </font>
    <font>
      <b/>
      <sz val="12"/>
      <name val="Arial Narrow"/>
      <family val="2"/>
    </font>
    <font>
      <b/>
      <i/>
      <sz val="11"/>
      <name val="Arial Narrow"/>
      <family val="2"/>
    </font>
    <font>
      <b/>
      <sz val="11"/>
      <name val="Arial Narrow"/>
      <family val="2"/>
    </font>
    <font>
      <sz val="11"/>
      <name val="Arial Narrow"/>
      <family val="2"/>
    </font>
    <font>
      <b/>
      <sz val="11"/>
      <color theme="1"/>
      <name val="Arial Narrow"/>
      <family val="2"/>
    </font>
    <font>
      <b/>
      <sz val="14"/>
      <color theme="1"/>
      <name val="Arial Narrow"/>
      <family val="2"/>
    </font>
    <font>
      <b/>
      <sz val="14"/>
      <color indexed="8"/>
      <name val="Arial Narrow"/>
      <family val="2"/>
    </font>
    <font>
      <b/>
      <vertAlign val="subscript"/>
      <sz val="14"/>
      <color indexed="8"/>
      <name val="Arial Narrow"/>
      <family val="2"/>
    </font>
    <font>
      <b/>
      <vertAlign val="superscript"/>
      <sz val="14"/>
      <color indexed="8"/>
      <name val="Arial Narrow"/>
      <family val="2"/>
    </font>
    <font>
      <b/>
      <sz val="12"/>
      <color theme="1"/>
      <name val="Arial Narrow"/>
      <family val="2"/>
    </font>
    <font>
      <b/>
      <vertAlign val="subscript"/>
      <sz val="11"/>
      <color indexed="8"/>
      <name val="Arial Narrow"/>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s>
  <borders count="52">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1">
    <xf numFmtId="0" fontId="0" fillId="0" borderId="0"/>
  </cellStyleXfs>
  <cellXfs count="273">
    <xf numFmtId="0" fontId="0" fillId="0" borderId="0" xfId="0"/>
    <xf numFmtId="0" fontId="2" fillId="4" borderId="17" xfId="0" applyFont="1" applyFill="1" applyBorder="1"/>
    <xf numFmtId="0" fontId="2" fillId="4" borderId="39" xfId="0" applyFont="1" applyFill="1" applyBorder="1"/>
    <xf numFmtId="0" fontId="2" fillId="4" borderId="37" xfId="0" applyFont="1" applyFill="1" applyBorder="1"/>
    <xf numFmtId="0" fontId="2" fillId="0" borderId="0" xfId="0" applyFont="1"/>
    <xf numFmtId="0" fontId="2" fillId="4" borderId="13" xfId="0" applyFont="1" applyFill="1" applyBorder="1"/>
    <xf numFmtId="0" fontId="3" fillId="2" borderId="0" xfId="0" applyFont="1" applyFill="1" applyAlignment="1">
      <alignment horizontal="center"/>
    </xf>
    <xf numFmtId="0" fontId="2" fillId="4" borderId="0" xfId="0" applyFont="1" applyFill="1"/>
    <xf numFmtId="0" fontId="2" fillId="4" borderId="14" xfId="0" applyFont="1" applyFill="1" applyBorder="1"/>
    <xf numFmtId="49" fontId="3" fillId="2" borderId="0" xfId="0" applyNumberFormat="1" applyFont="1" applyFill="1" applyAlignment="1">
      <alignment horizontal="center"/>
    </xf>
    <xf numFmtId="0" fontId="2" fillId="2" borderId="0" xfId="0" applyFont="1" applyFill="1" applyAlignment="1">
      <alignment horizontal="left" wrapText="1"/>
    </xf>
    <xf numFmtId="49" fontId="2" fillId="2" borderId="0" xfId="0" applyNumberFormat="1" applyFont="1" applyFill="1" applyAlignment="1">
      <alignment horizontal="center" vertical="top"/>
    </xf>
    <xf numFmtId="49" fontId="3" fillId="2" borderId="0" xfId="0" applyNumberFormat="1" applyFont="1" applyFill="1" applyAlignment="1">
      <alignment horizontal="center" vertical="top"/>
    </xf>
    <xf numFmtId="0" fontId="2" fillId="2" borderId="0" xfId="0" applyFont="1" applyFill="1" applyAlignment="1">
      <alignment horizontal="left" vertical="top" wrapText="1"/>
    </xf>
    <xf numFmtId="0" fontId="2" fillId="2" borderId="0" xfId="0" applyFont="1" applyFill="1"/>
    <xf numFmtId="0" fontId="3" fillId="2" borderId="0" xfId="0" applyFont="1" applyFill="1"/>
    <xf numFmtId="0" fontId="2" fillId="2" borderId="17" xfId="0" applyFont="1" applyFill="1" applyBorder="1"/>
    <xf numFmtId="0" fontId="2" fillId="2" borderId="6" xfId="0" applyFont="1" applyFill="1" applyBorder="1"/>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xf numFmtId="49" fontId="3" fillId="0" borderId="34" xfId="0" applyNumberFormat="1" applyFont="1" applyBorder="1" applyAlignment="1" applyProtection="1">
      <alignment horizontal="center"/>
      <protection locked="0"/>
    </xf>
    <xf numFmtId="49" fontId="3" fillId="0" borderId="2" xfId="0" applyNumberFormat="1" applyFont="1" applyBorder="1" applyAlignment="1" applyProtection="1">
      <alignment horizontal="center"/>
      <protection locked="0"/>
    </xf>
    <xf numFmtId="49" fontId="3" fillId="0" borderId="51" xfId="0" applyNumberFormat="1" applyFont="1" applyBorder="1" applyAlignment="1" applyProtection="1">
      <alignment horizontal="center"/>
      <protection locked="0"/>
    </xf>
    <xf numFmtId="49" fontId="3" fillId="0" borderId="5" xfId="0" applyNumberFormat="1" applyFont="1" applyBorder="1" applyAlignment="1" applyProtection="1">
      <alignment horizontal="center"/>
      <protection locked="0"/>
    </xf>
    <xf numFmtId="49" fontId="3" fillId="0" borderId="20" xfId="0" applyNumberFormat="1" applyFont="1" applyBorder="1" applyAlignment="1" applyProtection="1">
      <alignment horizontal="center"/>
      <protection locked="0"/>
    </xf>
    <xf numFmtId="0" fontId="3" fillId="2" borderId="6" xfId="0" applyFont="1" applyFill="1" applyBorder="1"/>
    <xf numFmtId="14" fontId="3" fillId="0" borderId="34" xfId="0" applyNumberFormat="1" applyFont="1" applyBorder="1" applyAlignment="1" applyProtection="1">
      <alignment horizontal="center"/>
      <protection locked="0"/>
    </xf>
    <xf numFmtId="14" fontId="3" fillId="0" borderId="35" xfId="0" applyNumberFormat="1"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20" xfId="0" applyFont="1" applyBorder="1" applyAlignment="1" applyProtection="1">
      <alignment horizontal="center"/>
      <protection locked="0"/>
    </xf>
    <xf numFmtId="0" fontId="3" fillId="0" borderId="34" xfId="0" applyFont="1" applyBorder="1" applyAlignment="1" applyProtection="1">
      <alignment horizontal="center"/>
      <protection locked="0"/>
    </xf>
    <xf numFmtId="0" fontId="2" fillId="0" borderId="35"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20" xfId="0" applyFont="1" applyBorder="1" applyAlignment="1" applyProtection="1">
      <alignment horizontal="center"/>
      <protection locked="0"/>
    </xf>
    <xf numFmtId="0" fontId="3" fillId="2" borderId="23" xfId="0" applyFont="1" applyFill="1" applyBorder="1"/>
    <xf numFmtId="0" fontId="2" fillId="0" borderId="40"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2" fillId="0" borderId="22" xfId="0" applyFont="1" applyBorder="1" applyAlignment="1" applyProtection="1">
      <alignment horizontal="center"/>
      <protection locked="0"/>
    </xf>
    <xf numFmtId="0" fontId="3" fillId="3" borderId="23" xfId="0" applyFont="1" applyFill="1" applyBorder="1"/>
    <xf numFmtId="0" fontId="3" fillId="3" borderId="48" xfId="0" applyFont="1" applyFill="1" applyBorder="1" applyAlignment="1">
      <alignment horizontal="center"/>
    </xf>
    <xf numFmtId="0" fontId="3" fillId="3" borderId="49" xfId="0" applyFont="1" applyFill="1" applyBorder="1" applyAlignment="1">
      <alignment horizontal="center"/>
    </xf>
    <xf numFmtId="0" fontId="3" fillId="3" borderId="50" xfId="0" applyFont="1" applyFill="1" applyBorder="1" applyAlignment="1">
      <alignment horizontal="center"/>
    </xf>
    <xf numFmtId="0" fontId="2" fillId="4" borderId="15" xfId="0" applyFont="1" applyFill="1" applyBorder="1"/>
    <xf numFmtId="0" fontId="2" fillId="4" borderId="38" xfId="0" applyFont="1" applyFill="1" applyBorder="1"/>
    <xf numFmtId="0" fontId="2" fillId="4" borderId="16" xfId="0" applyFont="1" applyFill="1" applyBorder="1"/>
    <xf numFmtId="0" fontId="3" fillId="4" borderId="37" xfId="0" applyFont="1" applyFill="1" applyBorder="1"/>
    <xf numFmtId="0" fontId="2" fillId="2" borderId="13" xfId="0" applyFont="1" applyFill="1" applyBorder="1"/>
    <xf numFmtId="0" fontId="3" fillId="2" borderId="14" xfId="0" applyFont="1" applyFill="1" applyBorder="1"/>
    <xf numFmtId="0" fontId="3" fillId="2" borderId="9" xfId="0" applyFont="1" applyFill="1" applyBorder="1"/>
    <xf numFmtId="0" fontId="7" fillId="2" borderId="7" xfId="0" applyFont="1" applyFill="1" applyBorder="1" applyAlignment="1">
      <alignment horizontal="left" vertical="justify"/>
    </xf>
    <xf numFmtId="0" fontId="7" fillId="2" borderId="8" xfId="0" applyFont="1" applyFill="1" applyBorder="1" applyAlignment="1">
      <alignment horizontal="left" vertical="justify"/>
    </xf>
    <xf numFmtId="0" fontId="3" fillId="2" borderId="9" xfId="0" applyFont="1" applyFill="1" applyBorder="1" applyAlignment="1">
      <alignment horizontal="center"/>
    </xf>
    <xf numFmtId="0" fontId="3" fillId="2" borderId="11" xfId="0" applyFont="1" applyFill="1" applyBorder="1" applyAlignment="1">
      <alignment vertical="center"/>
    </xf>
    <xf numFmtId="0" fontId="2" fillId="0" borderId="44" xfId="0" applyFont="1" applyBorder="1" applyAlignment="1" applyProtection="1">
      <alignment horizontal="center"/>
      <protection locked="0"/>
    </xf>
    <xf numFmtId="0" fontId="2" fillId="0" borderId="45" xfId="0" applyFont="1" applyBorder="1" applyAlignment="1" applyProtection="1">
      <alignment horizontal="center"/>
      <protection locked="0"/>
    </xf>
    <xf numFmtId="0" fontId="3" fillId="2" borderId="11" xfId="0" applyFont="1" applyFill="1" applyBorder="1" applyAlignment="1">
      <alignment horizontal="center"/>
    </xf>
    <xf numFmtId="0" fontId="3" fillId="2" borderId="12" xfId="0" applyFont="1" applyFill="1" applyBorder="1" applyAlignment="1">
      <alignment vertical="center"/>
    </xf>
    <xf numFmtId="0" fontId="2" fillId="0" borderId="18" xfId="0" applyFont="1" applyBorder="1" applyAlignment="1" applyProtection="1">
      <alignment horizontal="center"/>
      <protection locked="0"/>
    </xf>
    <xf numFmtId="0" fontId="3" fillId="2" borderId="12" xfId="0" applyFont="1" applyFill="1" applyBorder="1" applyAlignment="1">
      <alignment horizontal="center"/>
    </xf>
    <xf numFmtId="0" fontId="2" fillId="0" borderId="5" xfId="0" applyFont="1" applyBorder="1"/>
    <xf numFmtId="0" fontId="3" fillId="2" borderId="41" xfId="0" applyFont="1" applyFill="1" applyBorder="1" applyAlignment="1">
      <alignment vertical="center"/>
    </xf>
    <xf numFmtId="0" fontId="3" fillId="3" borderId="9" xfId="0" applyFont="1" applyFill="1" applyBorder="1"/>
    <xf numFmtId="0" fontId="3" fillId="3" borderId="32" xfId="0" applyFont="1" applyFill="1" applyBorder="1" applyAlignment="1">
      <alignment horizontal="center"/>
    </xf>
    <xf numFmtId="0" fontId="3" fillId="3" borderId="8" xfId="0" applyFont="1" applyFill="1" applyBorder="1" applyAlignment="1">
      <alignment horizontal="center"/>
    </xf>
    <xf numFmtId="0" fontId="3" fillId="3" borderId="9" xfId="0" applyFont="1" applyFill="1" applyBorder="1" applyAlignment="1">
      <alignment horizontal="center"/>
    </xf>
    <xf numFmtId="0" fontId="3" fillId="2" borderId="14" xfId="0" applyFont="1" applyFill="1" applyBorder="1" applyAlignment="1">
      <alignment horizontal="center"/>
    </xf>
    <xf numFmtId="0" fontId="2" fillId="0" borderId="34"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3" fillId="2" borderId="24" xfId="0" applyFont="1" applyFill="1" applyBorder="1" applyAlignment="1">
      <alignment vertical="center"/>
    </xf>
    <xf numFmtId="0" fontId="2" fillId="0" borderId="42" xfId="0" applyFont="1" applyBorder="1" applyAlignment="1" applyProtection="1">
      <alignment horizontal="center"/>
      <protection locked="0"/>
    </xf>
    <xf numFmtId="0" fontId="2" fillId="0" borderId="36" xfId="0" applyFont="1" applyBorder="1" applyAlignment="1" applyProtection="1">
      <alignment horizontal="center"/>
      <protection locked="0"/>
    </xf>
    <xf numFmtId="0" fontId="3" fillId="2" borderId="24" xfId="0" applyFont="1" applyFill="1" applyBorder="1" applyAlignment="1">
      <alignment horizontal="center"/>
    </xf>
    <xf numFmtId="0" fontId="2" fillId="0" borderId="43" xfId="0" applyFont="1" applyBorder="1"/>
    <xf numFmtId="0" fontId="3" fillId="2" borderId="13" xfId="0" applyFont="1" applyFill="1" applyBorder="1" applyAlignment="1">
      <alignment vertical="center"/>
    </xf>
    <xf numFmtId="0" fontId="3" fillId="3" borderId="7" xfId="0" applyFont="1" applyFill="1" applyBorder="1" applyAlignment="1">
      <alignment horizontal="center"/>
    </xf>
    <xf numFmtId="0" fontId="2" fillId="2" borderId="15" xfId="0" applyFont="1" applyFill="1" applyBorder="1"/>
    <xf numFmtId="0" fontId="2" fillId="2" borderId="38" xfId="0" applyFont="1" applyFill="1" applyBorder="1"/>
    <xf numFmtId="0" fontId="3" fillId="2" borderId="16" xfId="0" applyFont="1" applyFill="1" applyBorder="1"/>
    <xf numFmtId="0" fontId="3" fillId="0" borderId="0" xfId="0" applyFont="1"/>
    <xf numFmtId="0" fontId="3" fillId="2" borderId="0" xfId="0" applyFont="1" applyFill="1" applyAlignment="1">
      <alignment horizontal="center" vertical="center"/>
    </xf>
    <xf numFmtId="2" fontId="2" fillId="2" borderId="0" xfId="0" applyNumberFormat="1" applyFont="1" applyFill="1" applyAlignment="1">
      <alignment horizontal="center"/>
    </xf>
    <xf numFmtId="0" fontId="9" fillId="0" borderId="0" xfId="0" applyFont="1"/>
    <xf numFmtId="0" fontId="9" fillId="2" borderId="0" xfId="0" applyFont="1" applyFill="1"/>
    <xf numFmtId="0" fontId="10" fillId="2" borderId="9" xfId="0" applyFont="1" applyFill="1" applyBorder="1"/>
    <xf numFmtId="0" fontId="10" fillId="2" borderId="19" xfId="0" applyFont="1" applyFill="1" applyBorder="1"/>
    <xf numFmtId="0" fontId="10" fillId="2" borderId="10" xfId="0" applyFont="1" applyFill="1" applyBorder="1"/>
    <xf numFmtId="0" fontId="10" fillId="2" borderId="25" xfId="0" applyFont="1" applyFill="1" applyBorder="1"/>
    <xf numFmtId="0" fontId="10" fillId="2" borderId="0" xfId="0" applyFont="1" applyFill="1"/>
    <xf numFmtId="0" fontId="10" fillId="0" borderId="0" xfId="0" applyFont="1"/>
    <xf numFmtId="0" fontId="10" fillId="2" borderId="11" xfId="0" applyFont="1" applyFill="1" applyBorder="1" applyAlignment="1">
      <alignment vertical="center"/>
    </xf>
    <xf numFmtId="0" fontId="9" fillId="2" borderId="44" xfId="0" applyFont="1" applyFill="1" applyBorder="1"/>
    <xf numFmtId="0" fontId="9" fillId="2" borderId="45" xfId="0" applyFont="1" applyFill="1" applyBorder="1"/>
    <xf numFmtId="0" fontId="9" fillId="2" borderId="46" xfId="0" applyFont="1" applyFill="1" applyBorder="1"/>
    <xf numFmtId="2" fontId="9" fillId="2" borderId="0" xfId="0" applyNumberFormat="1" applyFont="1" applyFill="1"/>
    <xf numFmtId="2" fontId="9" fillId="0" borderId="0" xfId="0" applyNumberFormat="1" applyFont="1" applyAlignment="1">
      <alignment horizontal="left" indent="7"/>
    </xf>
    <xf numFmtId="2" fontId="11" fillId="0" borderId="0" xfId="0" applyNumberFormat="1" applyFont="1" applyAlignment="1">
      <alignment horizontal="center"/>
    </xf>
    <xf numFmtId="0" fontId="10" fillId="2" borderId="12" xfId="0" applyFont="1" applyFill="1" applyBorder="1" applyAlignment="1">
      <alignment vertical="center"/>
    </xf>
    <xf numFmtId="0" fontId="9" fillId="2" borderId="18" xfId="0" applyFont="1" applyFill="1" applyBorder="1"/>
    <xf numFmtId="0" fontId="9" fillId="2" borderId="5" xfId="0" applyFont="1" applyFill="1" applyBorder="1"/>
    <xf numFmtId="0" fontId="9" fillId="2" borderId="20" xfId="0" applyFont="1" applyFill="1" applyBorder="1"/>
    <xf numFmtId="2" fontId="9" fillId="0" borderId="0" xfId="0" applyNumberFormat="1" applyFont="1"/>
    <xf numFmtId="0" fontId="10" fillId="2" borderId="24" xfId="0" applyFont="1" applyFill="1" applyBorder="1" applyAlignment="1">
      <alignment vertical="center"/>
    </xf>
    <xf numFmtId="0" fontId="10" fillId="2" borderId="41" xfId="0" applyFont="1" applyFill="1" applyBorder="1" applyAlignment="1">
      <alignment vertical="center"/>
    </xf>
    <xf numFmtId="0" fontId="9" fillId="2" borderId="40" xfId="0" applyFont="1" applyFill="1" applyBorder="1"/>
    <xf numFmtId="0" fontId="9" fillId="2" borderId="21" xfId="0" applyFont="1" applyFill="1" applyBorder="1"/>
    <xf numFmtId="0" fontId="9" fillId="2" borderId="22" xfId="0" applyFont="1" applyFill="1" applyBorder="1"/>
    <xf numFmtId="0" fontId="10" fillId="2" borderId="0" xfId="0" applyFont="1" applyFill="1" applyAlignment="1">
      <alignment vertical="center"/>
    </xf>
    <xf numFmtId="2" fontId="10" fillId="0" borderId="0" xfId="0" applyNumberFormat="1" applyFont="1" applyAlignment="1">
      <alignment horizontal="center"/>
    </xf>
    <xf numFmtId="0" fontId="9" fillId="2" borderId="4" xfId="0" applyFont="1" applyFill="1" applyBorder="1"/>
    <xf numFmtId="0" fontId="10" fillId="2" borderId="19" xfId="0" applyFont="1" applyFill="1" applyBorder="1" applyAlignment="1">
      <alignment horizontal="center"/>
    </xf>
    <xf numFmtId="0" fontId="10" fillId="2" borderId="10" xfId="0" applyFont="1" applyFill="1" applyBorder="1" applyAlignment="1">
      <alignment horizontal="center"/>
    </xf>
    <xf numFmtId="0" fontId="10" fillId="5" borderId="19" xfId="0" applyFont="1" applyFill="1" applyBorder="1" applyAlignment="1">
      <alignment horizontal="center"/>
    </xf>
    <xf numFmtId="0" fontId="10" fillId="5" borderId="25" xfId="0" applyFont="1" applyFill="1" applyBorder="1" applyAlignment="1">
      <alignment horizontal="center"/>
    </xf>
    <xf numFmtId="0" fontId="10" fillId="2" borderId="26" xfId="0" applyFont="1" applyFill="1" applyBorder="1" applyAlignment="1">
      <alignment vertical="center"/>
    </xf>
    <xf numFmtId="0" fontId="9" fillId="2" borderId="2" xfId="0" applyFont="1" applyFill="1" applyBorder="1" applyAlignment="1">
      <alignment horizontal="center"/>
    </xf>
    <xf numFmtId="0" fontId="9" fillId="2" borderId="28" xfId="0" applyFont="1" applyFill="1" applyBorder="1" applyAlignment="1">
      <alignment horizontal="center"/>
    </xf>
    <xf numFmtId="2" fontId="9" fillId="5" borderId="17" xfId="0" applyNumberFormat="1" applyFont="1" applyFill="1" applyBorder="1" applyAlignment="1">
      <alignment horizontal="center"/>
    </xf>
    <xf numFmtId="2" fontId="9" fillId="5" borderId="37" xfId="0" applyNumberFormat="1" applyFont="1" applyFill="1" applyBorder="1" applyAlignment="1">
      <alignment horizontal="center"/>
    </xf>
    <xf numFmtId="0" fontId="10" fillId="2" borderId="27" xfId="0" applyFont="1" applyFill="1" applyBorder="1" applyAlignment="1">
      <alignment vertical="center"/>
    </xf>
    <xf numFmtId="0" fontId="9" fillId="2" borderId="5" xfId="0" applyFont="1" applyFill="1" applyBorder="1" applyAlignment="1">
      <alignment horizontal="center"/>
    </xf>
    <xf numFmtId="0" fontId="9" fillId="2" borderId="29" xfId="0" applyFont="1" applyFill="1" applyBorder="1" applyAlignment="1">
      <alignment horizontal="center"/>
    </xf>
    <xf numFmtId="2" fontId="9" fillId="5" borderId="13" xfId="0" applyNumberFormat="1" applyFont="1" applyFill="1" applyBorder="1" applyAlignment="1">
      <alignment horizontal="center"/>
    </xf>
    <xf numFmtId="2" fontId="9" fillId="5" borderId="14" xfId="0" applyNumberFormat="1" applyFont="1" applyFill="1" applyBorder="1" applyAlignment="1">
      <alignment horizontal="center"/>
    </xf>
    <xf numFmtId="0" fontId="10" fillId="2" borderId="18" xfId="0" applyFont="1" applyFill="1" applyBorder="1" applyAlignment="1">
      <alignment vertical="center"/>
    </xf>
    <xf numFmtId="0" fontId="9" fillId="2" borderId="20" xfId="0" applyFont="1" applyFill="1" applyBorder="1" applyAlignment="1">
      <alignment horizontal="center"/>
    </xf>
    <xf numFmtId="0" fontId="10" fillId="2" borderId="40" xfId="0" applyFont="1" applyFill="1" applyBorder="1" applyAlignment="1">
      <alignment vertical="center"/>
    </xf>
    <xf numFmtId="0" fontId="9" fillId="2" borderId="21" xfId="0" applyFont="1" applyFill="1" applyBorder="1" applyAlignment="1">
      <alignment horizontal="center"/>
    </xf>
    <xf numFmtId="0" fontId="9" fillId="2" borderId="22" xfId="0" applyFont="1" applyFill="1" applyBorder="1" applyAlignment="1">
      <alignment horizontal="center"/>
    </xf>
    <xf numFmtId="2" fontId="9" fillId="5" borderId="15" xfId="0" applyNumberFormat="1" applyFont="1" applyFill="1" applyBorder="1" applyAlignment="1">
      <alignment horizontal="center"/>
    </xf>
    <xf numFmtId="2" fontId="9" fillId="5" borderId="16" xfId="0" applyNumberFormat="1" applyFont="1" applyFill="1" applyBorder="1" applyAlignment="1">
      <alignment horizontal="center"/>
    </xf>
    <xf numFmtId="2" fontId="9" fillId="2" borderId="2" xfId="0" applyNumberFormat="1" applyFont="1" applyFill="1" applyBorder="1" applyAlignment="1">
      <alignment horizontal="center"/>
    </xf>
    <xf numFmtId="0" fontId="10" fillId="2" borderId="19" xfId="0" applyFont="1" applyFill="1" applyBorder="1" applyAlignment="1">
      <alignment vertical="center"/>
    </xf>
    <xf numFmtId="2" fontId="9" fillId="4" borderId="8" xfId="0" applyNumberFormat="1" applyFont="1" applyFill="1" applyBorder="1" applyAlignment="1">
      <alignment horizontal="center"/>
    </xf>
    <xf numFmtId="2" fontId="9" fillId="4" borderId="33" xfId="0" applyNumberFormat="1" applyFont="1" applyFill="1" applyBorder="1" applyAlignment="1">
      <alignment horizontal="center"/>
    </xf>
    <xf numFmtId="2" fontId="9" fillId="5" borderId="19" xfId="0" applyNumberFormat="1" applyFont="1" applyFill="1" applyBorder="1" applyAlignment="1">
      <alignment horizontal="center"/>
    </xf>
    <xf numFmtId="2" fontId="9" fillId="5" borderId="25" xfId="0" applyNumberFormat="1" applyFont="1" applyFill="1" applyBorder="1" applyAlignment="1">
      <alignment horizontal="center"/>
    </xf>
    <xf numFmtId="0" fontId="9" fillId="0" borderId="4" xfId="0" applyFont="1" applyBorder="1"/>
    <xf numFmtId="0" fontId="9" fillId="0" borderId="6" xfId="0" applyFont="1" applyBorder="1"/>
    <xf numFmtId="0" fontId="10" fillId="2" borderId="12" xfId="0" applyFont="1" applyFill="1" applyBorder="1"/>
    <xf numFmtId="0" fontId="14" fillId="2" borderId="31" xfId="0" applyFont="1" applyFill="1" applyBorder="1" applyAlignment="1">
      <alignment wrapText="1"/>
    </xf>
    <xf numFmtId="0" fontId="15" fillId="2" borderId="30" xfId="0" applyFont="1" applyFill="1" applyBorder="1" applyAlignment="1">
      <alignment horizontal="left"/>
    </xf>
    <xf numFmtId="0" fontId="16" fillId="2" borderId="6" xfId="0" applyFont="1" applyFill="1" applyBorder="1" applyAlignment="1">
      <alignment horizontal="center"/>
    </xf>
    <xf numFmtId="0" fontId="16" fillId="2" borderId="14" xfId="0" applyFont="1" applyFill="1" applyBorder="1" applyAlignment="1">
      <alignment horizontal="center"/>
    </xf>
    <xf numFmtId="2" fontId="9" fillId="2" borderId="13" xfId="0" applyNumberFormat="1" applyFont="1" applyFill="1" applyBorder="1" applyAlignment="1">
      <alignment horizontal="center"/>
    </xf>
    <xf numFmtId="2" fontId="9" fillId="2" borderId="6" xfId="0" applyNumberFormat="1" applyFont="1" applyFill="1" applyBorder="1" applyAlignment="1">
      <alignment horizontal="center"/>
    </xf>
    <xf numFmtId="2" fontId="9" fillId="2" borderId="14" xfId="0" applyNumberFormat="1" applyFont="1" applyFill="1" applyBorder="1" applyAlignment="1">
      <alignment horizontal="center"/>
    </xf>
    <xf numFmtId="2" fontId="9" fillId="2" borderId="15" xfId="0" applyNumberFormat="1" applyFont="1" applyFill="1" applyBorder="1" applyAlignment="1">
      <alignment horizontal="center"/>
    </xf>
    <xf numFmtId="2" fontId="9" fillId="2" borderId="23" xfId="0" applyNumberFormat="1" applyFont="1" applyFill="1" applyBorder="1" applyAlignment="1">
      <alignment horizontal="center"/>
    </xf>
    <xf numFmtId="2" fontId="9" fillId="2" borderId="16" xfId="0" applyNumberFormat="1" applyFont="1" applyFill="1" applyBorder="1" applyAlignment="1">
      <alignment horizontal="center"/>
    </xf>
    <xf numFmtId="0" fontId="10" fillId="0" borderId="0" xfId="0" applyFont="1" applyAlignment="1">
      <alignment vertical="center"/>
    </xf>
    <xf numFmtId="2" fontId="9" fillId="0" borderId="0" xfId="0" applyNumberFormat="1" applyFont="1" applyAlignment="1">
      <alignment horizontal="center"/>
    </xf>
    <xf numFmtId="0" fontId="9" fillId="0" borderId="17" xfId="0" applyFont="1" applyBorder="1"/>
    <xf numFmtId="0" fontId="14" fillId="0" borderId="0" xfId="0" applyFont="1" applyAlignment="1">
      <alignment wrapText="1"/>
    </xf>
    <xf numFmtId="0" fontId="15" fillId="0" borderId="0" xfId="0" applyFont="1"/>
    <xf numFmtId="2" fontId="16" fillId="2" borderId="6" xfId="0" applyNumberFormat="1" applyFont="1" applyFill="1" applyBorder="1" applyAlignment="1">
      <alignment horizontal="center"/>
    </xf>
    <xf numFmtId="0" fontId="16" fillId="2" borderId="23" xfId="0" applyFont="1" applyFill="1" applyBorder="1" applyAlignment="1">
      <alignment horizontal="center"/>
    </xf>
    <xf numFmtId="0" fontId="16" fillId="2" borderId="16" xfId="0" applyFont="1" applyFill="1" applyBorder="1" applyAlignment="1">
      <alignment horizontal="center"/>
    </xf>
    <xf numFmtId="0" fontId="10" fillId="5" borderId="4" xfId="0" applyFont="1" applyFill="1" applyBorder="1" applyAlignment="1">
      <alignment vertical="center"/>
    </xf>
    <xf numFmtId="2" fontId="17" fillId="5" borderId="17" xfId="0" applyNumberFormat="1" applyFont="1" applyFill="1" applyBorder="1" applyAlignment="1">
      <alignment horizontal="center"/>
    </xf>
    <xf numFmtId="2" fontId="17" fillId="5" borderId="39" xfId="0" applyNumberFormat="1" applyFont="1" applyFill="1" applyBorder="1" applyAlignment="1">
      <alignment horizontal="center"/>
    </xf>
    <xf numFmtId="2" fontId="17" fillId="5" borderId="37" xfId="0" applyNumberFormat="1" applyFont="1" applyFill="1" applyBorder="1" applyAlignment="1">
      <alignment horizontal="center"/>
    </xf>
    <xf numFmtId="0" fontId="10" fillId="5" borderId="23" xfId="0" applyFont="1" applyFill="1" applyBorder="1" applyAlignment="1">
      <alignment vertical="center"/>
    </xf>
    <xf numFmtId="0" fontId="17" fillId="5" borderId="19" xfId="0" applyFont="1" applyFill="1" applyBorder="1" applyAlignment="1">
      <alignment horizontal="center"/>
    </xf>
    <xf numFmtId="2" fontId="17" fillId="5" borderId="10" xfId="0" applyNumberFormat="1" applyFont="1" applyFill="1" applyBorder="1" applyAlignment="1">
      <alignment horizontal="center"/>
    </xf>
    <xf numFmtId="0" fontId="17" fillId="5" borderId="25" xfId="0" applyFont="1" applyFill="1" applyBorder="1" applyAlignment="1">
      <alignment horizontal="center"/>
    </xf>
    <xf numFmtId="0" fontId="9" fillId="0" borderId="0" xfId="0" applyFont="1" applyAlignment="1">
      <alignment horizontal="center"/>
    </xf>
    <xf numFmtId="0" fontId="10" fillId="5" borderId="9" xfId="0" applyFont="1" applyFill="1" applyBorder="1" applyAlignment="1">
      <alignment vertical="center"/>
    </xf>
    <xf numFmtId="2" fontId="17" fillId="5" borderId="9" xfId="0" applyNumberFormat="1" applyFont="1" applyFill="1" applyBorder="1" applyAlignment="1">
      <alignment horizontal="center"/>
    </xf>
    <xf numFmtId="2" fontId="17" fillId="5" borderId="25" xfId="0" applyNumberFormat="1" applyFont="1" applyFill="1" applyBorder="1" applyAlignment="1">
      <alignment horizontal="center"/>
    </xf>
    <xf numFmtId="0" fontId="10" fillId="5" borderId="15" xfId="0" applyFont="1" applyFill="1" applyBorder="1" applyAlignment="1">
      <alignment vertical="center"/>
    </xf>
    <xf numFmtId="0" fontId="17" fillId="5" borderId="19" xfId="0" applyFont="1" applyFill="1" applyBorder="1"/>
    <xf numFmtId="0" fontId="17" fillId="5" borderId="25" xfId="0" applyFont="1" applyFill="1" applyBorder="1"/>
    <xf numFmtId="2" fontId="10" fillId="0" borderId="0" xfId="0" applyNumberFormat="1" applyFont="1"/>
    <xf numFmtId="0" fontId="9" fillId="4" borderId="13" xfId="0" applyFont="1" applyFill="1" applyBorder="1" applyAlignment="1">
      <alignment horizontal="center"/>
    </xf>
    <xf numFmtId="0" fontId="9" fillId="4" borderId="0" xfId="0" applyFont="1" applyFill="1" applyAlignment="1">
      <alignment horizontal="center"/>
    </xf>
    <xf numFmtId="0" fontId="9" fillId="4" borderId="14" xfId="0" applyFont="1" applyFill="1" applyBorder="1"/>
    <xf numFmtId="0" fontId="9" fillId="4" borderId="13" xfId="0" applyFont="1" applyFill="1" applyBorder="1"/>
    <xf numFmtId="0" fontId="9" fillId="4" borderId="0" xfId="0" applyFont="1" applyFill="1"/>
    <xf numFmtId="14" fontId="9" fillId="4" borderId="0" xfId="0" applyNumberFormat="1" applyFont="1" applyFill="1"/>
    <xf numFmtId="0" fontId="10" fillId="4" borderId="13" xfId="0" applyFont="1" applyFill="1" applyBorder="1" applyAlignment="1">
      <alignment horizontal="center"/>
    </xf>
    <xf numFmtId="0" fontId="10" fillId="4" borderId="0" xfId="0" applyFont="1" applyFill="1" applyAlignment="1">
      <alignment horizontal="center"/>
    </xf>
    <xf numFmtId="0" fontId="10" fillId="4" borderId="14" xfId="0" applyFont="1" applyFill="1" applyBorder="1" applyAlignment="1">
      <alignment horizontal="center"/>
    </xf>
    <xf numFmtId="0" fontId="10" fillId="5" borderId="1" xfId="0" applyFont="1" applyFill="1" applyBorder="1"/>
    <xf numFmtId="0" fontId="17" fillId="5" borderId="2" xfId="0" applyFont="1" applyFill="1" applyBorder="1" applyAlignment="1">
      <alignment horizontal="center" vertical="center"/>
    </xf>
    <xf numFmtId="0" fontId="17" fillId="5" borderId="3" xfId="0" applyFont="1" applyFill="1" applyBorder="1" applyAlignment="1">
      <alignment horizontal="center"/>
    </xf>
    <xf numFmtId="0" fontId="10" fillId="5" borderId="18" xfId="0" applyFont="1" applyFill="1" applyBorder="1" applyAlignment="1">
      <alignment vertical="center"/>
    </xf>
    <xf numFmtId="164" fontId="9" fillId="5" borderId="5" xfId="0" applyNumberFormat="1" applyFont="1" applyFill="1" applyBorder="1" applyAlignment="1">
      <alignment horizontal="center"/>
    </xf>
    <xf numFmtId="2" fontId="9" fillId="5" borderId="20" xfId="0" applyNumberFormat="1" applyFont="1" applyFill="1" applyBorder="1" applyAlignment="1">
      <alignment horizontal="center"/>
    </xf>
    <xf numFmtId="0" fontId="10" fillId="5" borderId="40" xfId="0" applyFont="1" applyFill="1" applyBorder="1" applyAlignment="1">
      <alignment vertical="center"/>
    </xf>
    <xf numFmtId="0" fontId="19" fillId="5" borderId="7" xfId="0" applyFont="1" applyFill="1" applyBorder="1" applyAlignment="1">
      <alignment vertical="center"/>
    </xf>
    <xf numFmtId="2" fontId="18" fillId="5" borderId="8" xfId="0" applyNumberFormat="1" applyFont="1" applyFill="1" applyBorder="1" applyAlignment="1">
      <alignment horizontal="center"/>
    </xf>
    <xf numFmtId="2" fontId="18" fillId="5" borderId="47" xfId="0" applyNumberFormat="1" applyFont="1" applyFill="1" applyBorder="1" applyAlignment="1">
      <alignment horizontal="center"/>
    </xf>
    <xf numFmtId="0" fontId="9" fillId="5" borderId="13" xfId="0" applyFont="1" applyFill="1" applyBorder="1"/>
    <xf numFmtId="0" fontId="10" fillId="5" borderId="19" xfId="0" applyFont="1" applyFill="1" applyBorder="1" applyAlignment="1">
      <alignment vertical="top"/>
    </xf>
    <xf numFmtId="0" fontId="14" fillId="5" borderId="31" xfId="0" applyFont="1" applyFill="1" applyBorder="1" applyAlignment="1">
      <alignment horizontal="center" vertical="top" wrapText="1"/>
    </xf>
    <xf numFmtId="0" fontId="15" fillId="5" borderId="30" xfId="0" applyFont="1" applyFill="1" applyBorder="1" applyAlignment="1">
      <alignment horizontal="center" vertical="top"/>
    </xf>
    <xf numFmtId="0" fontId="9" fillId="0" borderId="0" xfId="0" applyFont="1" applyAlignment="1">
      <alignment vertical="top"/>
    </xf>
    <xf numFmtId="0" fontId="10" fillId="5" borderId="26" xfId="0" applyFont="1" applyFill="1" applyBorder="1" applyAlignment="1">
      <alignment vertical="center"/>
    </xf>
    <xf numFmtId="2" fontId="9" fillId="5" borderId="1" xfId="0" applyNumberFormat="1" applyFont="1" applyFill="1" applyBorder="1" applyAlignment="1">
      <alignment horizontal="center"/>
    </xf>
    <xf numFmtId="2" fontId="9" fillId="5" borderId="2" xfId="0" applyNumberFormat="1" applyFont="1" applyFill="1" applyBorder="1" applyAlignment="1">
      <alignment horizontal="center"/>
    </xf>
    <xf numFmtId="2" fontId="9" fillId="5" borderId="3" xfId="0" applyNumberFormat="1" applyFont="1" applyFill="1" applyBorder="1" applyAlignment="1">
      <alignment horizontal="center"/>
    </xf>
    <xf numFmtId="0" fontId="10" fillId="5" borderId="27" xfId="0" applyFont="1" applyFill="1" applyBorder="1" applyAlignment="1">
      <alignment vertical="center"/>
    </xf>
    <xf numFmtId="2" fontId="9" fillId="5" borderId="18" xfId="0" applyNumberFormat="1" applyFont="1" applyFill="1" applyBorder="1" applyAlignment="1">
      <alignment horizontal="center"/>
    </xf>
    <xf numFmtId="2" fontId="9" fillId="5" borderId="5" xfId="0" applyNumberFormat="1" applyFont="1" applyFill="1" applyBorder="1" applyAlignment="1">
      <alignment horizontal="center"/>
    </xf>
    <xf numFmtId="0" fontId="10" fillId="5" borderId="19" xfId="0" applyFont="1" applyFill="1" applyBorder="1" applyAlignment="1">
      <alignment vertical="center"/>
    </xf>
    <xf numFmtId="2" fontId="9" fillId="5" borderId="7" xfId="0" applyNumberFormat="1" applyFont="1" applyFill="1" applyBorder="1" applyAlignment="1">
      <alignment horizontal="center"/>
    </xf>
    <xf numFmtId="2" fontId="9" fillId="5" borderId="8" xfId="0" applyNumberFormat="1" applyFont="1" applyFill="1" applyBorder="1" applyAlignment="1">
      <alignment horizontal="center"/>
    </xf>
    <xf numFmtId="2" fontId="9" fillId="5" borderId="47" xfId="0" applyNumberFormat="1" applyFont="1" applyFill="1" applyBorder="1" applyAlignment="1">
      <alignment horizontal="center"/>
    </xf>
    <xf numFmtId="0" fontId="18" fillId="5" borderId="9" xfId="0" applyFont="1" applyFill="1" applyBorder="1"/>
    <xf numFmtId="2" fontId="18" fillId="5" borderId="19" xfId="0" applyNumberFormat="1" applyFont="1" applyFill="1" applyBorder="1"/>
    <xf numFmtId="2" fontId="18" fillId="5" borderId="10" xfId="0" applyNumberFormat="1" applyFont="1" applyFill="1" applyBorder="1" applyAlignment="1">
      <alignment horizontal="center"/>
    </xf>
    <xf numFmtId="2" fontId="18" fillId="5" borderId="10" xfId="0" applyNumberFormat="1" applyFont="1" applyFill="1" applyBorder="1"/>
    <xf numFmtId="2" fontId="18" fillId="5" borderId="25" xfId="0" applyNumberFormat="1" applyFont="1" applyFill="1" applyBorder="1"/>
    <xf numFmtId="0" fontId="17" fillId="5" borderId="7" xfId="0" applyFont="1" applyFill="1" applyBorder="1" applyAlignment="1">
      <alignment horizontal="center" vertical="center"/>
    </xf>
    <xf numFmtId="0" fontId="10" fillId="5" borderId="9" xfId="0" applyFont="1" applyFill="1" applyBorder="1" applyAlignment="1">
      <alignment wrapText="1"/>
    </xf>
    <xf numFmtId="0" fontId="10" fillId="4" borderId="0" xfId="0" applyFont="1" applyFill="1"/>
    <xf numFmtId="0" fontId="9" fillId="5" borderId="1" xfId="0" applyFont="1" applyFill="1" applyBorder="1"/>
    <xf numFmtId="164" fontId="9" fillId="5" borderId="3" xfId="0" applyNumberFormat="1" applyFont="1" applyFill="1" applyBorder="1"/>
    <xf numFmtId="0" fontId="9" fillId="5" borderId="18" xfId="0" applyFont="1" applyFill="1" applyBorder="1"/>
    <xf numFmtId="164" fontId="9" fillId="5" borderId="20" xfId="0" applyNumberFormat="1" applyFont="1" applyFill="1" applyBorder="1"/>
    <xf numFmtId="0" fontId="9" fillId="5" borderId="40" xfId="0" applyFont="1" applyFill="1" applyBorder="1"/>
    <xf numFmtId="164" fontId="9" fillId="5" borderId="22" xfId="0" applyNumberFormat="1" applyFont="1" applyFill="1" applyBorder="1"/>
    <xf numFmtId="0" fontId="9" fillId="4" borderId="15" xfId="0" applyFont="1" applyFill="1" applyBorder="1"/>
    <xf numFmtId="0" fontId="9" fillId="4" borderId="38" xfId="0" applyFont="1" applyFill="1" applyBorder="1"/>
    <xf numFmtId="0" fontId="9" fillId="4" borderId="16" xfId="0" applyFont="1" applyFill="1" applyBorder="1"/>
    <xf numFmtId="164" fontId="9" fillId="0" borderId="0" xfId="0" applyNumberFormat="1" applyFont="1"/>
    <xf numFmtId="0" fontId="3" fillId="2" borderId="19" xfId="0" applyFont="1" applyFill="1" applyBorder="1" applyAlignment="1">
      <alignment horizontal="center"/>
    </xf>
    <xf numFmtId="0" fontId="3" fillId="2" borderId="10" xfId="0" applyFont="1" applyFill="1" applyBorder="1" applyAlignment="1">
      <alignment horizontal="center"/>
    </xf>
    <xf numFmtId="0" fontId="3" fillId="2" borderId="25" xfId="0" applyFont="1" applyFill="1" applyBorder="1" applyAlignment="1">
      <alignment horizontal="center"/>
    </xf>
    <xf numFmtId="0" fontId="2" fillId="0" borderId="19" xfId="0" applyFont="1" applyBorder="1" applyAlignment="1" applyProtection="1">
      <alignment horizontal="left"/>
      <protection locked="0"/>
    </xf>
    <xf numFmtId="0" fontId="2" fillId="0" borderId="25" xfId="0" applyFont="1" applyBorder="1" applyAlignment="1" applyProtection="1">
      <alignment horizontal="left"/>
      <protection locked="0"/>
    </xf>
    <xf numFmtId="0" fontId="2" fillId="0" borderId="19" xfId="0" applyFont="1" applyBorder="1" applyAlignment="1" applyProtection="1">
      <alignment horizontal="center"/>
      <protection locked="0"/>
    </xf>
    <xf numFmtId="0" fontId="2" fillId="0" borderId="25" xfId="0" applyFont="1" applyBorder="1" applyAlignment="1" applyProtection="1">
      <alignment horizontal="center"/>
      <protection locked="0"/>
    </xf>
    <xf numFmtId="0" fontId="2" fillId="2" borderId="0" xfId="0" applyFont="1" applyFill="1" applyAlignment="1">
      <alignment horizontal="left" wrapText="1"/>
    </xf>
    <xf numFmtId="0" fontId="3" fillId="2" borderId="0" xfId="0" applyFont="1" applyFill="1" applyAlignment="1">
      <alignment horizontal="center"/>
    </xf>
    <xf numFmtId="0" fontId="2" fillId="0" borderId="17" xfId="0" applyFont="1" applyBorder="1" applyAlignment="1" applyProtection="1">
      <alignment horizontal="center" vertical="top" wrapText="1"/>
      <protection locked="0"/>
    </xf>
    <xf numFmtId="0" fontId="2" fillId="0" borderId="39" xfId="0" applyFont="1" applyBorder="1" applyAlignment="1" applyProtection="1">
      <alignment horizontal="center" vertical="top" wrapText="1"/>
      <protection locked="0"/>
    </xf>
    <xf numFmtId="0" fontId="2" fillId="0" borderId="37" xfId="0" applyFont="1" applyBorder="1" applyAlignment="1" applyProtection="1">
      <alignment horizontal="center" vertical="top" wrapText="1"/>
      <protection locked="0"/>
    </xf>
    <xf numFmtId="0" fontId="2" fillId="0" borderId="13" xfId="0" applyFont="1" applyBorder="1" applyAlignment="1" applyProtection="1">
      <alignment horizontal="center" vertical="top" wrapText="1"/>
      <protection locked="0"/>
    </xf>
    <xf numFmtId="0" fontId="2" fillId="0" borderId="0" xfId="0" applyFont="1" applyAlignment="1" applyProtection="1">
      <alignment horizontal="center" vertical="top" wrapText="1"/>
      <protection locked="0"/>
    </xf>
    <xf numFmtId="0" fontId="2" fillId="0" borderId="14" xfId="0" applyFont="1" applyBorder="1" applyAlignment="1" applyProtection="1">
      <alignment horizontal="center" vertical="top" wrapText="1"/>
      <protection locked="0"/>
    </xf>
    <xf numFmtId="0" fontId="2" fillId="0" borderId="15" xfId="0" applyFont="1" applyBorder="1" applyAlignment="1" applyProtection="1">
      <alignment horizontal="center" vertical="top" wrapText="1"/>
      <protection locked="0"/>
    </xf>
    <xf numFmtId="0" fontId="2" fillId="0" borderId="38" xfId="0" applyFont="1" applyBorder="1" applyAlignment="1" applyProtection="1">
      <alignment horizontal="center" vertical="top" wrapText="1"/>
      <protection locked="0"/>
    </xf>
    <xf numFmtId="0" fontId="2" fillId="0" borderId="16" xfId="0" applyFont="1" applyBorder="1" applyAlignment="1" applyProtection="1">
      <alignment horizontal="center" vertical="top" wrapText="1"/>
      <protection locked="0"/>
    </xf>
    <xf numFmtId="49" fontId="2" fillId="0" borderId="19" xfId="0" applyNumberFormat="1" applyFont="1" applyBorder="1" applyAlignment="1" applyProtection="1">
      <alignment horizontal="center"/>
      <protection locked="0"/>
    </xf>
    <xf numFmtId="49" fontId="2" fillId="0" borderId="25" xfId="0" applyNumberFormat="1" applyFont="1" applyBorder="1" applyAlignment="1" applyProtection="1">
      <alignment horizontal="center"/>
      <protection locked="0"/>
    </xf>
    <xf numFmtId="0" fontId="2" fillId="2" borderId="0" xfId="0" applyFont="1" applyFill="1" applyAlignment="1">
      <alignment horizontal="left" vertical="top" wrapText="1"/>
    </xf>
    <xf numFmtId="0" fontId="3" fillId="2" borderId="39" xfId="0" applyFont="1" applyFill="1" applyBorder="1" applyAlignment="1">
      <alignment horizontal="center"/>
    </xf>
    <xf numFmtId="49" fontId="3" fillId="2" borderId="0" xfId="0" applyNumberFormat="1" applyFont="1" applyFill="1" applyAlignment="1">
      <alignment horizontal="center" vertical="top"/>
    </xf>
    <xf numFmtId="0" fontId="3" fillId="2" borderId="0" xfId="0" applyFont="1" applyFill="1" applyAlignment="1">
      <alignment horizontal="center" vertical="center"/>
    </xf>
    <xf numFmtId="0" fontId="3" fillId="2" borderId="17" xfId="0" applyFont="1" applyFill="1" applyBorder="1" applyAlignment="1">
      <alignment horizontal="center"/>
    </xf>
    <xf numFmtId="0" fontId="3" fillId="2" borderId="37" xfId="0" applyFont="1" applyFill="1" applyBorder="1" applyAlignment="1">
      <alignment horizontal="center"/>
    </xf>
    <xf numFmtId="0" fontId="13" fillId="2" borderId="19" xfId="0" applyFont="1" applyFill="1" applyBorder="1" applyAlignment="1">
      <alignment horizontal="center"/>
    </xf>
    <xf numFmtId="0" fontId="13" fillId="2" borderId="10" xfId="0" applyFont="1" applyFill="1" applyBorder="1" applyAlignment="1">
      <alignment horizontal="center"/>
    </xf>
    <xf numFmtId="0" fontId="13" fillId="2" borderId="25" xfId="0" applyFont="1" applyFill="1" applyBorder="1" applyAlignment="1">
      <alignment horizontal="center"/>
    </xf>
    <xf numFmtId="0" fontId="10" fillId="5" borderId="19" xfId="0" applyFont="1" applyFill="1" applyBorder="1" applyAlignment="1">
      <alignment horizontal="center"/>
    </xf>
    <xf numFmtId="0" fontId="10" fillId="5" borderId="10" xfId="0" applyFont="1" applyFill="1" applyBorder="1" applyAlignment="1">
      <alignment horizontal="center"/>
    </xf>
    <xf numFmtId="0" fontId="10" fillId="5" borderId="25" xfId="0" applyFont="1" applyFill="1" applyBorder="1" applyAlignment="1">
      <alignment horizontal="center"/>
    </xf>
    <xf numFmtId="0" fontId="19" fillId="4" borderId="19" xfId="0" applyFont="1" applyFill="1" applyBorder="1" applyAlignment="1">
      <alignment horizontal="center"/>
    </xf>
    <xf numFmtId="0" fontId="19" fillId="4" borderId="10" xfId="0" applyFont="1" applyFill="1" applyBorder="1" applyAlignment="1">
      <alignment horizontal="center"/>
    </xf>
    <xf numFmtId="0" fontId="19" fillId="4" borderId="25" xfId="0" applyFont="1" applyFill="1" applyBorder="1" applyAlignment="1">
      <alignment horizontal="center"/>
    </xf>
    <xf numFmtId="0" fontId="18" fillId="4" borderId="17" xfId="0" applyFont="1" applyFill="1" applyBorder="1" applyAlignment="1">
      <alignment horizontal="center"/>
    </xf>
    <xf numFmtId="0" fontId="18" fillId="4" borderId="39" xfId="0" applyFont="1" applyFill="1" applyBorder="1" applyAlignment="1">
      <alignment horizontal="center"/>
    </xf>
    <xf numFmtId="0" fontId="18" fillId="4" borderId="37" xfId="0" applyFont="1" applyFill="1" applyBorder="1" applyAlignment="1">
      <alignment horizontal="center"/>
    </xf>
    <xf numFmtId="0" fontId="18" fillId="4" borderId="13" xfId="0" applyFont="1" applyFill="1" applyBorder="1" applyAlignment="1">
      <alignment horizontal="center"/>
    </xf>
    <xf numFmtId="0" fontId="18" fillId="4" borderId="0" xfId="0" applyFont="1" applyFill="1" applyAlignment="1">
      <alignment horizontal="center"/>
    </xf>
    <xf numFmtId="49" fontId="18" fillId="4" borderId="0" xfId="0" applyNumberFormat="1" applyFont="1" applyFill="1" applyAlignment="1">
      <alignment horizontal="center"/>
    </xf>
    <xf numFmtId="49" fontId="18" fillId="4" borderId="14" xfId="0" applyNumberFormat="1" applyFont="1" applyFill="1" applyBorder="1" applyAlignment="1">
      <alignment horizontal="center"/>
    </xf>
    <xf numFmtId="0" fontId="22" fillId="5" borderId="19"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25"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opLeftCell="A12" zoomScale="90" zoomScaleNormal="90" workbookViewId="0">
      <selection activeCell="E41" sqref="E41"/>
    </sheetView>
  </sheetViews>
  <sheetFormatPr defaultRowHeight="15.6" x14ac:dyDescent="0.3"/>
  <cols>
    <col min="1" max="1" width="8.88671875" style="4"/>
    <col min="2" max="2" width="11.5546875" style="4" bestFit="1" customWidth="1"/>
    <col min="3" max="10" width="15.6640625" style="4" customWidth="1"/>
    <col min="11" max="16384" width="8.88671875" style="4"/>
  </cols>
  <sheetData>
    <row r="1" spans="1:11" x14ac:dyDescent="0.3">
      <c r="A1" s="1"/>
      <c r="B1" s="249" t="s">
        <v>17</v>
      </c>
      <c r="C1" s="249"/>
      <c r="D1" s="249"/>
      <c r="E1" s="249"/>
      <c r="F1" s="249"/>
      <c r="G1" s="249"/>
      <c r="H1" s="249"/>
      <c r="I1" s="2"/>
      <c r="J1" s="2"/>
      <c r="K1" s="3"/>
    </row>
    <row r="2" spans="1:11" ht="15" customHeight="1" x14ac:dyDescent="0.3">
      <c r="A2" s="5"/>
      <c r="B2" s="6"/>
      <c r="C2" s="6"/>
      <c r="D2" s="6"/>
      <c r="E2" s="6"/>
      <c r="F2" s="6"/>
      <c r="G2" s="6"/>
      <c r="H2" s="6"/>
      <c r="I2" s="7"/>
      <c r="J2" s="7"/>
      <c r="K2" s="8"/>
    </row>
    <row r="3" spans="1:11" x14ac:dyDescent="0.3">
      <c r="A3" s="5"/>
      <c r="B3" s="9" t="s">
        <v>18</v>
      </c>
      <c r="C3" s="235" t="s">
        <v>47</v>
      </c>
      <c r="D3" s="235"/>
      <c r="E3" s="235"/>
      <c r="F3" s="235"/>
      <c r="G3" s="235"/>
      <c r="H3" s="235"/>
      <c r="I3" s="7"/>
      <c r="J3" s="7"/>
      <c r="K3" s="8"/>
    </row>
    <row r="4" spans="1:11" x14ac:dyDescent="0.3">
      <c r="A4" s="5"/>
      <c r="B4" s="11"/>
      <c r="C4" s="10"/>
      <c r="D4" s="10"/>
      <c r="E4" s="10"/>
      <c r="F4" s="10"/>
      <c r="G4" s="10"/>
      <c r="H4" s="10"/>
      <c r="I4" s="7"/>
      <c r="J4" s="7"/>
      <c r="K4" s="8"/>
    </row>
    <row r="5" spans="1:11" ht="75" customHeight="1" x14ac:dyDescent="0.3">
      <c r="A5" s="5"/>
      <c r="B5" s="12" t="s">
        <v>19</v>
      </c>
      <c r="C5" s="248" t="s">
        <v>73</v>
      </c>
      <c r="D5" s="248"/>
      <c r="E5" s="248"/>
      <c r="F5" s="248"/>
      <c r="G5" s="248"/>
      <c r="H5" s="248"/>
      <c r="I5" s="7"/>
      <c r="J5" s="7"/>
      <c r="K5" s="8"/>
    </row>
    <row r="6" spans="1:11" x14ac:dyDescent="0.3">
      <c r="A6" s="5"/>
      <c r="B6" s="11"/>
      <c r="C6" s="10"/>
      <c r="D6" s="10"/>
      <c r="E6" s="10"/>
      <c r="F6" s="10"/>
      <c r="G6" s="10"/>
      <c r="H6" s="10"/>
      <c r="I6" s="7"/>
      <c r="J6" s="7"/>
      <c r="K6" s="8"/>
    </row>
    <row r="7" spans="1:11" ht="33" customHeight="1" x14ac:dyDescent="0.3">
      <c r="A7" s="5"/>
      <c r="B7" s="12" t="s">
        <v>20</v>
      </c>
      <c r="C7" s="248" t="s">
        <v>64</v>
      </c>
      <c r="D7" s="248"/>
      <c r="E7" s="248"/>
      <c r="F7" s="248"/>
      <c r="G7" s="248"/>
      <c r="H7" s="248"/>
      <c r="I7" s="7"/>
      <c r="J7" s="7"/>
      <c r="K7" s="8"/>
    </row>
    <row r="8" spans="1:11" x14ac:dyDescent="0.3">
      <c r="A8" s="5"/>
      <c r="B8" s="11"/>
      <c r="C8" s="13"/>
      <c r="D8" s="13"/>
      <c r="E8" s="13"/>
      <c r="F8" s="13"/>
      <c r="G8" s="13"/>
      <c r="H8" s="13"/>
      <c r="I8" s="7"/>
      <c r="J8" s="7"/>
      <c r="K8" s="8"/>
    </row>
    <row r="9" spans="1:11" ht="48.75" customHeight="1" x14ac:dyDescent="0.3">
      <c r="A9" s="5"/>
      <c r="B9" s="12" t="s">
        <v>45</v>
      </c>
      <c r="C9" s="248" t="s">
        <v>65</v>
      </c>
      <c r="D9" s="248"/>
      <c r="E9" s="248"/>
      <c r="F9" s="248"/>
      <c r="G9" s="248"/>
      <c r="H9" s="248"/>
      <c r="I9" s="7"/>
      <c r="J9" s="7"/>
      <c r="K9" s="8"/>
    </row>
    <row r="10" spans="1:11" x14ac:dyDescent="0.3">
      <c r="A10" s="5"/>
      <c r="B10" s="12"/>
      <c r="C10" s="13"/>
      <c r="D10" s="13"/>
      <c r="E10" s="13"/>
      <c r="F10" s="13"/>
      <c r="G10" s="13"/>
      <c r="H10" s="13"/>
      <c r="I10" s="7"/>
      <c r="J10" s="7"/>
      <c r="K10" s="8"/>
    </row>
    <row r="11" spans="1:11" x14ac:dyDescent="0.3">
      <c r="A11" s="5"/>
      <c r="B11" s="250" t="s">
        <v>62</v>
      </c>
      <c r="C11" s="248" t="s">
        <v>74</v>
      </c>
      <c r="D11" s="248"/>
      <c r="E11" s="248"/>
      <c r="F11" s="248"/>
      <c r="G11" s="248"/>
      <c r="H11" s="248"/>
      <c r="I11" s="7"/>
      <c r="J11" s="7"/>
      <c r="K11" s="8"/>
    </row>
    <row r="12" spans="1:11" ht="60" customHeight="1" x14ac:dyDescent="0.3">
      <c r="A12" s="5"/>
      <c r="B12" s="250"/>
      <c r="C12" s="248"/>
      <c r="D12" s="248"/>
      <c r="E12" s="248"/>
      <c r="F12" s="248"/>
      <c r="G12" s="248"/>
      <c r="H12" s="248"/>
      <c r="I12" s="7"/>
      <c r="J12" s="7"/>
      <c r="K12" s="8"/>
    </row>
    <row r="13" spans="1:11" x14ac:dyDescent="0.3">
      <c r="A13" s="5"/>
      <c r="B13" s="236" t="s">
        <v>23</v>
      </c>
      <c r="C13" s="236"/>
      <c r="D13" s="236"/>
      <c r="E13" s="236"/>
      <c r="F13" s="236"/>
      <c r="G13" s="236"/>
      <c r="H13" s="236"/>
      <c r="I13" s="7"/>
      <c r="J13" s="7"/>
      <c r="K13" s="8"/>
    </row>
    <row r="14" spans="1:11" ht="16.2" thickBot="1" x14ac:dyDescent="0.35">
      <c r="A14" s="5"/>
      <c r="B14" s="14"/>
      <c r="C14" s="14"/>
      <c r="D14" s="14"/>
      <c r="E14" s="14"/>
      <c r="F14" s="14"/>
      <c r="G14" s="14"/>
      <c r="H14" s="14"/>
      <c r="I14" s="7"/>
      <c r="J14" s="7"/>
      <c r="K14" s="8"/>
    </row>
    <row r="15" spans="1:11" ht="16.2" thickBot="1" x14ac:dyDescent="0.35">
      <c r="A15" s="5"/>
      <c r="B15" s="15" t="s">
        <v>0</v>
      </c>
      <c r="C15" s="233"/>
      <c r="D15" s="234"/>
      <c r="E15" s="14"/>
      <c r="F15" s="15" t="s">
        <v>43</v>
      </c>
      <c r="G15" s="246"/>
      <c r="H15" s="247"/>
      <c r="I15" s="7"/>
      <c r="J15" s="7"/>
      <c r="K15" s="8"/>
    </row>
    <row r="16" spans="1:11" ht="16.2" thickBot="1" x14ac:dyDescent="0.35">
      <c r="A16" s="5"/>
      <c r="B16" s="14"/>
      <c r="C16" s="14"/>
      <c r="D16" s="14"/>
      <c r="E16" s="14"/>
      <c r="F16" s="14"/>
      <c r="G16" s="14"/>
      <c r="H16" s="14"/>
      <c r="I16" s="7"/>
      <c r="J16" s="7"/>
      <c r="K16" s="8"/>
    </row>
    <row r="17" spans="1:11" ht="16.2" thickBot="1" x14ac:dyDescent="0.35">
      <c r="A17" s="5"/>
      <c r="B17" s="15" t="s">
        <v>1</v>
      </c>
      <c r="C17" s="233"/>
      <c r="D17" s="234"/>
      <c r="E17" s="14"/>
      <c r="F17" s="15" t="s">
        <v>44</v>
      </c>
      <c r="G17" s="233"/>
      <c r="H17" s="234"/>
      <c r="I17" s="7"/>
      <c r="J17" s="7"/>
      <c r="K17" s="8"/>
    </row>
    <row r="18" spans="1:11" ht="16.2" thickBot="1" x14ac:dyDescent="0.35">
      <c r="A18" s="5"/>
      <c r="B18" s="14"/>
      <c r="C18" s="14"/>
      <c r="D18" s="14"/>
      <c r="E18" s="14"/>
      <c r="F18" s="14"/>
      <c r="G18" s="14"/>
      <c r="H18" s="14"/>
      <c r="I18" s="7"/>
      <c r="J18" s="7"/>
      <c r="K18" s="8"/>
    </row>
    <row r="19" spans="1:11" ht="16.2" thickBot="1" x14ac:dyDescent="0.35">
      <c r="A19" s="5"/>
      <c r="B19" s="15" t="s">
        <v>40</v>
      </c>
      <c r="C19" s="231"/>
      <c r="D19" s="232"/>
      <c r="E19" s="14"/>
      <c r="F19" s="15" t="s">
        <v>41</v>
      </c>
      <c r="G19" s="233"/>
      <c r="H19" s="234"/>
      <c r="I19" s="7"/>
      <c r="J19" s="7"/>
      <c r="K19" s="8"/>
    </row>
    <row r="20" spans="1:11" ht="16.2" thickBot="1" x14ac:dyDescent="0.35">
      <c r="A20" s="5"/>
      <c r="B20" s="14"/>
      <c r="C20" s="14"/>
      <c r="D20" s="14"/>
      <c r="E20" s="14"/>
      <c r="F20" s="14"/>
      <c r="G20" s="14"/>
      <c r="H20" s="14"/>
      <c r="I20" s="7"/>
      <c r="J20" s="7"/>
      <c r="K20" s="8"/>
    </row>
    <row r="21" spans="1:11" x14ac:dyDescent="0.3">
      <c r="A21" s="5"/>
      <c r="B21" s="15" t="s">
        <v>22</v>
      </c>
      <c r="C21" s="237"/>
      <c r="D21" s="238"/>
      <c r="E21" s="238"/>
      <c r="F21" s="238"/>
      <c r="G21" s="238"/>
      <c r="H21" s="239"/>
      <c r="I21" s="7"/>
      <c r="J21" s="7"/>
      <c r="K21" s="8"/>
    </row>
    <row r="22" spans="1:11" x14ac:dyDescent="0.3">
      <c r="A22" s="5"/>
      <c r="B22" s="14"/>
      <c r="C22" s="240"/>
      <c r="D22" s="241"/>
      <c r="E22" s="241"/>
      <c r="F22" s="241"/>
      <c r="G22" s="241"/>
      <c r="H22" s="242"/>
      <c r="I22" s="7"/>
      <c r="J22" s="7"/>
      <c r="K22" s="8"/>
    </row>
    <row r="23" spans="1:11" x14ac:dyDescent="0.3">
      <c r="A23" s="5"/>
      <c r="B23" s="14"/>
      <c r="C23" s="240"/>
      <c r="D23" s="241"/>
      <c r="E23" s="241"/>
      <c r="F23" s="241"/>
      <c r="G23" s="241"/>
      <c r="H23" s="242"/>
      <c r="I23" s="7"/>
      <c r="J23" s="7"/>
      <c r="K23" s="8"/>
    </row>
    <row r="24" spans="1:11" x14ac:dyDescent="0.3">
      <c r="A24" s="5"/>
      <c r="B24" s="14"/>
      <c r="C24" s="240"/>
      <c r="D24" s="241"/>
      <c r="E24" s="241"/>
      <c r="F24" s="241"/>
      <c r="G24" s="241"/>
      <c r="H24" s="242"/>
      <c r="I24" s="7"/>
      <c r="J24" s="7"/>
      <c r="K24" s="8"/>
    </row>
    <row r="25" spans="1:11" x14ac:dyDescent="0.3">
      <c r="A25" s="5"/>
      <c r="B25" s="14"/>
      <c r="C25" s="240"/>
      <c r="D25" s="241"/>
      <c r="E25" s="241"/>
      <c r="F25" s="241"/>
      <c r="G25" s="241"/>
      <c r="H25" s="242"/>
      <c r="I25" s="7"/>
      <c r="J25" s="7"/>
      <c r="K25" s="8"/>
    </row>
    <row r="26" spans="1:11" ht="16.2" thickBot="1" x14ac:dyDescent="0.35">
      <c r="A26" s="5"/>
      <c r="B26" s="14"/>
      <c r="C26" s="243"/>
      <c r="D26" s="244"/>
      <c r="E26" s="244"/>
      <c r="F26" s="244"/>
      <c r="G26" s="244"/>
      <c r="H26" s="245"/>
      <c r="I26" s="7"/>
      <c r="J26" s="7"/>
      <c r="K26" s="8"/>
    </row>
    <row r="27" spans="1:11" ht="16.2" thickBot="1" x14ac:dyDescent="0.35">
      <c r="A27" s="5"/>
      <c r="B27" s="14"/>
      <c r="C27" s="14"/>
      <c r="D27" s="14"/>
      <c r="E27" s="14"/>
      <c r="F27" s="14"/>
      <c r="G27" s="14"/>
      <c r="H27" s="14"/>
      <c r="I27" s="7"/>
      <c r="J27" s="7"/>
      <c r="K27" s="8"/>
    </row>
    <row r="28" spans="1:11" ht="16.2" thickBot="1" x14ac:dyDescent="0.35">
      <c r="A28" s="5"/>
      <c r="B28" s="16"/>
      <c r="C28" s="228" t="s">
        <v>15</v>
      </c>
      <c r="D28" s="229"/>
      <c r="E28" s="229"/>
      <c r="F28" s="229"/>
      <c r="G28" s="229"/>
      <c r="H28" s="229"/>
      <c r="I28" s="229"/>
      <c r="J28" s="230"/>
      <c r="K28" s="8"/>
    </row>
    <row r="29" spans="1:11" ht="16.2" thickBot="1" x14ac:dyDescent="0.35">
      <c r="A29" s="5"/>
      <c r="B29" s="17"/>
      <c r="C29" s="18">
        <v>1</v>
      </c>
      <c r="D29" s="19">
        <v>2</v>
      </c>
      <c r="E29" s="19">
        <v>3</v>
      </c>
      <c r="F29" s="19">
        <v>4</v>
      </c>
      <c r="G29" s="19">
        <v>5</v>
      </c>
      <c r="H29" s="20">
        <v>6</v>
      </c>
      <c r="I29" s="19">
        <v>7</v>
      </c>
      <c r="J29" s="20">
        <v>8</v>
      </c>
      <c r="K29" s="8"/>
    </row>
    <row r="30" spans="1:11" x14ac:dyDescent="0.3">
      <c r="A30" s="5"/>
      <c r="B30" s="21" t="s">
        <v>46</v>
      </c>
      <c r="C30" s="22"/>
      <c r="D30" s="23"/>
      <c r="E30" s="23"/>
      <c r="F30" s="23"/>
      <c r="G30" s="23"/>
      <c r="H30" s="24"/>
      <c r="I30" s="25"/>
      <c r="J30" s="26"/>
      <c r="K30" s="8"/>
    </row>
    <row r="31" spans="1:11" x14ac:dyDescent="0.3">
      <c r="A31" s="5"/>
      <c r="B31" s="27" t="s">
        <v>21</v>
      </c>
      <c r="C31" s="28"/>
      <c r="D31" s="28"/>
      <c r="E31" s="28"/>
      <c r="F31" s="28"/>
      <c r="G31" s="28"/>
      <c r="H31" s="29"/>
      <c r="I31" s="30"/>
      <c r="J31" s="31"/>
      <c r="K31" s="8"/>
    </row>
    <row r="32" spans="1:11" x14ac:dyDescent="0.3">
      <c r="A32" s="5"/>
      <c r="B32" s="27" t="s">
        <v>2</v>
      </c>
      <c r="C32" s="32"/>
      <c r="D32" s="32"/>
      <c r="E32" s="32"/>
      <c r="F32" s="32"/>
      <c r="G32" s="32"/>
      <c r="H32" s="30"/>
      <c r="I32" s="30"/>
      <c r="J32" s="31"/>
      <c r="K32" s="8"/>
    </row>
    <row r="33" spans="1:11" x14ac:dyDescent="0.3">
      <c r="A33" s="5"/>
      <c r="B33" s="27" t="s">
        <v>24</v>
      </c>
      <c r="C33" s="33"/>
      <c r="D33" s="34"/>
      <c r="E33" s="34"/>
      <c r="F33" s="34"/>
      <c r="G33" s="34"/>
      <c r="H33" s="34"/>
      <c r="I33" s="34"/>
      <c r="J33" s="35"/>
      <c r="K33" s="8"/>
    </row>
    <row r="34" spans="1:11" ht="16.2" thickBot="1" x14ac:dyDescent="0.35">
      <c r="A34" s="5"/>
      <c r="B34" s="36" t="s">
        <v>25</v>
      </c>
      <c r="C34" s="37"/>
      <c r="D34" s="38"/>
      <c r="E34" s="38"/>
      <c r="F34" s="38"/>
      <c r="G34" s="38"/>
      <c r="H34" s="38"/>
      <c r="I34" s="38"/>
      <c r="J34" s="39"/>
      <c r="K34" s="8"/>
    </row>
    <row r="35" spans="1:11" ht="18.600000000000001" thickBot="1" x14ac:dyDescent="0.35">
      <c r="A35" s="5"/>
      <c r="B35" s="40" t="s">
        <v>75</v>
      </c>
      <c r="C35" s="41">
        <f t="shared" ref="C35:H35" si="0">C33*C34</f>
        <v>0</v>
      </c>
      <c r="D35" s="42">
        <f t="shared" si="0"/>
        <v>0</v>
      </c>
      <c r="E35" s="42">
        <f t="shared" si="0"/>
        <v>0</v>
      </c>
      <c r="F35" s="42">
        <f t="shared" si="0"/>
        <v>0</v>
      </c>
      <c r="G35" s="42">
        <f t="shared" si="0"/>
        <v>0</v>
      </c>
      <c r="H35" s="42">
        <f t="shared" si="0"/>
        <v>0</v>
      </c>
      <c r="I35" s="42">
        <f>I33*I34</f>
        <v>0</v>
      </c>
      <c r="J35" s="43">
        <f>J33*J34</f>
        <v>0</v>
      </c>
      <c r="K35" s="8"/>
    </row>
    <row r="36" spans="1:11" ht="16.2" thickBot="1" x14ac:dyDescent="0.35">
      <c r="A36" s="44"/>
      <c r="B36" s="45"/>
      <c r="C36" s="45"/>
      <c r="D36" s="45"/>
      <c r="E36" s="45"/>
      <c r="F36" s="45"/>
      <c r="G36" s="45"/>
      <c r="H36" s="45"/>
      <c r="I36" s="45"/>
      <c r="J36" s="45"/>
      <c r="K36" s="46"/>
    </row>
  </sheetData>
  <protectedRanges>
    <protectedRange sqref="C30:H31" name="Range1_1"/>
  </protectedRanges>
  <mergeCells count="16">
    <mergeCell ref="B1:H1"/>
    <mergeCell ref="C7:H7"/>
    <mergeCell ref="C9:H9"/>
    <mergeCell ref="G17:H17"/>
    <mergeCell ref="C5:H5"/>
    <mergeCell ref="B11:B12"/>
    <mergeCell ref="C28:J28"/>
    <mergeCell ref="C19:D19"/>
    <mergeCell ref="G19:H19"/>
    <mergeCell ref="C3:H3"/>
    <mergeCell ref="B13:H13"/>
    <mergeCell ref="C21:H26"/>
    <mergeCell ref="C15:D15"/>
    <mergeCell ref="C17:D17"/>
    <mergeCell ref="G15:H15"/>
    <mergeCell ref="C11:H12"/>
  </mergeCells>
  <phoneticPr fontId="1" type="noConversion"/>
  <pageMargins left="0.31496062992125984" right="0.31496062992125984" top="0.74803149606299213" bottom="0.74803149606299213" header="0.31496062992125984" footer="0.31496062992125984"/>
  <pageSetup paperSize="9" orientation="portrait" r:id="rId1"/>
  <ignoredErrors>
    <ignoredError sqref="B3:B9 B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J104"/>
  <sheetViews>
    <sheetView tabSelected="1" topLeftCell="A14" zoomScale="80" zoomScaleNormal="80" workbookViewId="0">
      <selection activeCell="E29" sqref="E29"/>
    </sheetView>
  </sheetViews>
  <sheetFormatPr defaultRowHeight="15.6" x14ac:dyDescent="0.3"/>
  <cols>
    <col min="1" max="1" width="14.109375" style="4" bestFit="1" customWidth="1"/>
    <col min="2" max="5" width="15.6640625" style="4" customWidth="1"/>
    <col min="6" max="6" width="16.6640625" style="4" customWidth="1"/>
    <col min="7" max="7" width="15.6640625" style="4" customWidth="1"/>
    <col min="8" max="8" width="10.6640625" style="80" customWidth="1"/>
    <col min="9" max="16384" width="8.88671875" style="4"/>
  </cols>
  <sheetData>
    <row r="1" spans="1:8" ht="16.2" thickBot="1" x14ac:dyDescent="0.35">
      <c r="A1" s="1"/>
      <c r="B1" s="2"/>
      <c r="C1" s="2"/>
      <c r="D1" s="2"/>
      <c r="E1" s="2"/>
      <c r="F1" s="2"/>
      <c r="G1" s="2"/>
      <c r="H1" s="47"/>
    </row>
    <row r="2" spans="1:8" ht="16.2" thickBot="1" x14ac:dyDescent="0.35">
      <c r="A2" s="48"/>
      <c r="B2" s="228" t="s">
        <v>26</v>
      </c>
      <c r="C2" s="229"/>
      <c r="D2" s="229"/>
      <c r="E2" s="229"/>
      <c r="F2" s="229"/>
      <c r="G2" s="229"/>
      <c r="H2" s="49"/>
    </row>
    <row r="3" spans="1:8" ht="31.8" thickBot="1" x14ac:dyDescent="0.35">
      <c r="A3" s="50" t="s">
        <v>37</v>
      </c>
      <c r="B3" s="51" t="s">
        <v>66</v>
      </c>
      <c r="C3" s="52" t="s">
        <v>67</v>
      </c>
      <c r="D3" s="52" t="s">
        <v>68</v>
      </c>
      <c r="E3" s="52" t="s">
        <v>69</v>
      </c>
      <c r="F3" s="52" t="s">
        <v>70</v>
      </c>
      <c r="G3" s="52" t="s">
        <v>71</v>
      </c>
      <c r="H3" s="53" t="s">
        <v>8</v>
      </c>
    </row>
    <row r="4" spans="1:8" x14ac:dyDescent="0.3">
      <c r="A4" s="54" t="s">
        <v>3</v>
      </c>
      <c r="B4" s="55"/>
      <c r="C4" s="56"/>
      <c r="D4" s="56"/>
      <c r="E4" s="56"/>
      <c r="F4" s="56"/>
      <c r="G4" s="56"/>
      <c r="H4" s="57">
        <f t="shared" ref="H4:H11" si="0">SUM(B4:G4)</f>
        <v>0</v>
      </c>
    </row>
    <row r="5" spans="1:8" x14ac:dyDescent="0.3">
      <c r="A5" s="58" t="s">
        <v>4</v>
      </c>
      <c r="B5" s="59"/>
      <c r="C5" s="34"/>
      <c r="D5" s="34"/>
      <c r="E5" s="34"/>
      <c r="F5" s="34"/>
      <c r="G5" s="34"/>
      <c r="H5" s="60">
        <f t="shared" si="0"/>
        <v>0</v>
      </c>
    </row>
    <row r="6" spans="1:8" x14ac:dyDescent="0.3">
      <c r="A6" s="58" t="s">
        <v>5</v>
      </c>
      <c r="B6" s="59"/>
      <c r="C6" s="34"/>
      <c r="D6" s="34"/>
      <c r="E6" s="34"/>
      <c r="F6" s="34"/>
      <c r="G6" s="34"/>
      <c r="H6" s="60">
        <f t="shared" si="0"/>
        <v>0</v>
      </c>
    </row>
    <row r="7" spans="1:8" x14ac:dyDescent="0.3">
      <c r="A7" s="58" t="s">
        <v>6</v>
      </c>
      <c r="B7" s="59"/>
      <c r="C7" s="34"/>
      <c r="D7" s="34"/>
      <c r="E7" s="34"/>
      <c r="F7" s="61"/>
      <c r="G7" s="34"/>
      <c r="H7" s="60">
        <f t="shared" si="0"/>
        <v>0</v>
      </c>
    </row>
    <row r="8" spans="1:8" x14ac:dyDescent="0.3">
      <c r="A8" s="58" t="s">
        <v>7</v>
      </c>
      <c r="B8" s="59"/>
      <c r="C8" s="34"/>
      <c r="D8" s="34"/>
      <c r="E8" s="34"/>
      <c r="F8" s="34"/>
      <c r="G8" s="34"/>
      <c r="H8" s="60">
        <f t="shared" si="0"/>
        <v>0</v>
      </c>
    </row>
    <row r="9" spans="1:8" x14ac:dyDescent="0.3">
      <c r="A9" s="58" t="s">
        <v>55</v>
      </c>
      <c r="B9" s="59"/>
      <c r="C9" s="34"/>
      <c r="D9" s="34"/>
      <c r="E9" s="34"/>
      <c r="F9" s="34"/>
      <c r="G9" s="34"/>
      <c r="H9" s="60">
        <f t="shared" si="0"/>
        <v>0</v>
      </c>
    </row>
    <row r="10" spans="1:8" x14ac:dyDescent="0.3">
      <c r="A10" s="58" t="s">
        <v>56</v>
      </c>
      <c r="B10" s="59"/>
      <c r="C10" s="34"/>
      <c r="D10" s="34"/>
      <c r="E10" s="34"/>
      <c r="F10" s="34"/>
      <c r="G10" s="34"/>
      <c r="H10" s="60">
        <f t="shared" si="0"/>
        <v>0</v>
      </c>
    </row>
    <row r="11" spans="1:8" ht="16.2" thickBot="1" x14ac:dyDescent="0.35">
      <c r="A11" s="62" t="s">
        <v>57</v>
      </c>
      <c r="B11" s="37"/>
      <c r="C11" s="38"/>
      <c r="D11" s="38"/>
      <c r="E11" s="38"/>
      <c r="F11" s="38"/>
      <c r="G11" s="38"/>
      <c r="H11" s="60">
        <f t="shared" si="0"/>
        <v>0</v>
      </c>
    </row>
    <row r="12" spans="1:8" ht="16.2" thickBot="1" x14ac:dyDescent="0.35">
      <c r="A12" s="63" t="s">
        <v>32</v>
      </c>
      <c r="B12" s="64">
        <f>SUM(B4:B11)</f>
        <v>0</v>
      </c>
      <c r="C12" s="65">
        <f>SUM(C4:C11)</f>
        <v>0</v>
      </c>
      <c r="D12" s="65">
        <f t="shared" ref="D12:G12" si="1">SUM(D4:D11)</f>
        <v>0</v>
      </c>
      <c r="E12" s="65">
        <f t="shared" si="1"/>
        <v>0</v>
      </c>
      <c r="F12" s="65">
        <f t="shared" si="1"/>
        <v>0</v>
      </c>
      <c r="G12" s="65">
        <f t="shared" si="1"/>
        <v>0</v>
      </c>
      <c r="H12" s="66">
        <f>SUM(H4:H8)</f>
        <v>0</v>
      </c>
    </row>
    <row r="13" spans="1:8" x14ac:dyDescent="0.3">
      <c r="A13" s="48"/>
      <c r="B13" s="14"/>
      <c r="C13" s="14"/>
      <c r="D13" s="14"/>
      <c r="E13" s="14"/>
      <c r="F13" s="14"/>
      <c r="G13" s="14"/>
      <c r="H13" s="67"/>
    </row>
    <row r="14" spans="1:8" ht="16.2" thickBot="1" x14ac:dyDescent="0.35">
      <c r="A14" s="48"/>
      <c r="B14" s="14"/>
      <c r="C14" s="14"/>
      <c r="D14" s="14"/>
      <c r="E14" s="14"/>
      <c r="F14" s="14"/>
      <c r="G14" s="14"/>
      <c r="H14" s="67"/>
    </row>
    <row r="15" spans="1:8" ht="16.2" thickBot="1" x14ac:dyDescent="0.35">
      <c r="A15" s="48"/>
      <c r="B15" s="228" t="s">
        <v>27</v>
      </c>
      <c r="C15" s="229"/>
      <c r="D15" s="229"/>
      <c r="E15" s="229"/>
      <c r="F15" s="229"/>
      <c r="G15" s="229"/>
      <c r="H15" s="67"/>
    </row>
    <row r="16" spans="1:8" ht="31.8" thickBot="1" x14ac:dyDescent="0.35">
      <c r="A16" s="50" t="s">
        <v>37</v>
      </c>
      <c r="B16" s="51" t="s">
        <v>66</v>
      </c>
      <c r="C16" s="52" t="s">
        <v>67</v>
      </c>
      <c r="D16" s="52" t="s">
        <v>68</v>
      </c>
      <c r="E16" s="52" t="s">
        <v>69</v>
      </c>
      <c r="F16" s="52" t="s">
        <v>70</v>
      </c>
      <c r="G16" s="52" t="s">
        <v>71</v>
      </c>
      <c r="H16" s="53" t="s">
        <v>8</v>
      </c>
    </row>
    <row r="17" spans="1:114" x14ac:dyDescent="0.3">
      <c r="A17" s="54" t="s">
        <v>3</v>
      </c>
      <c r="B17" s="68"/>
      <c r="C17" s="69"/>
      <c r="D17" s="69"/>
      <c r="E17" s="69"/>
      <c r="F17" s="69"/>
      <c r="G17" s="69"/>
      <c r="H17" s="57">
        <f t="shared" ref="H17:H24" si="2">SUM(B17:G17)</f>
        <v>0</v>
      </c>
    </row>
    <row r="18" spans="1:114" x14ac:dyDescent="0.3">
      <c r="A18" s="58" t="s">
        <v>4</v>
      </c>
      <c r="B18" s="33"/>
      <c r="C18" s="34"/>
      <c r="D18" s="34"/>
      <c r="E18" s="34"/>
      <c r="F18" s="34"/>
      <c r="G18" s="34"/>
      <c r="H18" s="60">
        <f t="shared" si="2"/>
        <v>0</v>
      </c>
    </row>
    <row r="19" spans="1:114" x14ac:dyDescent="0.3">
      <c r="A19" s="58" t="s">
        <v>5</v>
      </c>
      <c r="B19" s="33"/>
      <c r="C19" s="34"/>
      <c r="D19" s="34"/>
      <c r="E19" s="34"/>
      <c r="F19" s="34"/>
      <c r="G19" s="34"/>
      <c r="H19" s="60">
        <f t="shared" si="2"/>
        <v>0</v>
      </c>
    </row>
    <row r="20" spans="1:114" x14ac:dyDescent="0.3">
      <c r="A20" s="58" t="s">
        <v>6</v>
      </c>
      <c r="B20" s="33"/>
      <c r="C20" s="34"/>
      <c r="D20" s="34"/>
      <c r="E20" s="34"/>
      <c r="F20" s="34"/>
      <c r="G20" s="34"/>
      <c r="H20" s="60">
        <f t="shared" si="2"/>
        <v>0</v>
      </c>
    </row>
    <row r="21" spans="1:114" x14ac:dyDescent="0.3">
      <c r="A21" s="70" t="s">
        <v>7</v>
      </c>
      <c r="B21" s="71"/>
      <c r="C21" s="72"/>
      <c r="D21" s="72"/>
      <c r="E21" s="72"/>
      <c r="F21" s="72"/>
      <c r="G21" s="72"/>
      <c r="H21" s="73">
        <f t="shared" si="2"/>
        <v>0</v>
      </c>
    </row>
    <row r="22" spans="1:114" s="74" customFormat="1" x14ac:dyDescent="0.3">
      <c r="A22" s="58" t="s">
        <v>55</v>
      </c>
      <c r="B22" s="59"/>
      <c r="C22" s="34"/>
      <c r="D22" s="34"/>
      <c r="E22" s="34"/>
      <c r="F22" s="34"/>
      <c r="G22" s="34"/>
      <c r="H22" s="60">
        <f t="shared" si="2"/>
        <v>0</v>
      </c>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row>
    <row r="23" spans="1:114" x14ac:dyDescent="0.3">
      <c r="A23" s="58" t="s">
        <v>56</v>
      </c>
      <c r="B23" s="59"/>
      <c r="C23" s="34"/>
      <c r="D23" s="34"/>
      <c r="E23" s="34"/>
      <c r="F23" s="34"/>
      <c r="G23" s="34"/>
      <c r="H23" s="60">
        <f t="shared" si="2"/>
        <v>0</v>
      </c>
    </row>
    <row r="24" spans="1:114" ht="16.2" thickBot="1" x14ac:dyDescent="0.35">
      <c r="A24" s="62" t="s">
        <v>57</v>
      </c>
      <c r="B24" s="37"/>
      <c r="C24" s="38"/>
      <c r="D24" s="38"/>
      <c r="E24" s="38"/>
      <c r="F24" s="38"/>
      <c r="G24" s="38"/>
      <c r="H24" s="60">
        <f t="shared" si="2"/>
        <v>0</v>
      </c>
    </row>
    <row r="25" spans="1:114" ht="16.2" thickBot="1" x14ac:dyDescent="0.35">
      <c r="A25" s="63" t="s">
        <v>32</v>
      </c>
      <c r="B25" s="64">
        <f>SUM(B17:B24)</f>
        <v>0</v>
      </c>
      <c r="C25" s="65">
        <f t="shared" ref="C25:G25" si="3">SUM(C17:C24)</f>
        <v>0</v>
      </c>
      <c r="D25" s="65">
        <f t="shared" si="3"/>
        <v>0</v>
      </c>
      <c r="E25" s="65">
        <f t="shared" si="3"/>
        <v>0</v>
      </c>
      <c r="F25" s="65">
        <f t="shared" si="3"/>
        <v>0</v>
      </c>
      <c r="G25" s="65">
        <f t="shared" si="3"/>
        <v>0</v>
      </c>
      <c r="H25" s="66">
        <f>SUM(H17:H21)</f>
        <v>0</v>
      </c>
    </row>
    <row r="26" spans="1:114" x14ac:dyDescent="0.3">
      <c r="A26" s="75"/>
      <c r="B26" s="14"/>
      <c r="C26" s="14"/>
      <c r="D26" s="14"/>
      <c r="E26" s="14"/>
      <c r="F26" s="14"/>
      <c r="G26" s="14"/>
      <c r="H26" s="67"/>
    </row>
    <row r="27" spans="1:114" ht="16.2" thickBot="1" x14ac:dyDescent="0.35">
      <c r="A27" s="48"/>
      <c r="B27" s="14"/>
      <c r="C27" s="14"/>
      <c r="D27" s="14"/>
      <c r="E27" s="14"/>
      <c r="F27" s="14"/>
      <c r="G27" s="14"/>
      <c r="H27" s="67"/>
    </row>
    <row r="28" spans="1:114" ht="16.2" thickBot="1" x14ac:dyDescent="0.35">
      <c r="A28" s="48"/>
      <c r="B28" s="228" t="s">
        <v>28</v>
      </c>
      <c r="C28" s="229"/>
      <c r="D28" s="229"/>
      <c r="E28" s="229"/>
      <c r="F28" s="229"/>
      <c r="G28" s="229"/>
      <c r="H28" s="67"/>
    </row>
    <row r="29" spans="1:114" ht="31.8" thickBot="1" x14ac:dyDescent="0.35">
      <c r="A29" s="50" t="s">
        <v>37</v>
      </c>
      <c r="B29" s="51" t="s">
        <v>66</v>
      </c>
      <c r="C29" s="52" t="s">
        <v>67</v>
      </c>
      <c r="D29" s="52" t="s">
        <v>68</v>
      </c>
      <c r="E29" s="52" t="s">
        <v>69</v>
      </c>
      <c r="F29" s="52" t="s">
        <v>70</v>
      </c>
      <c r="G29" s="52" t="s">
        <v>71</v>
      </c>
      <c r="H29" s="53" t="s">
        <v>8</v>
      </c>
    </row>
    <row r="30" spans="1:114" x14ac:dyDescent="0.3">
      <c r="A30" s="54" t="s">
        <v>3</v>
      </c>
      <c r="B30" s="68"/>
      <c r="C30" s="69"/>
      <c r="D30" s="69"/>
      <c r="E30" s="69"/>
      <c r="F30" s="69"/>
      <c r="G30" s="69"/>
      <c r="H30" s="57">
        <f t="shared" ref="H30:H37" si="4">SUM(B30:G30)</f>
        <v>0</v>
      </c>
    </row>
    <row r="31" spans="1:114" x14ac:dyDescent="0.3">
      <c r="A31" s="58" t="s">
        <v>4</v>
      </c>
      <c r="B31" s="33"/>
      <c r="C31" s="34"/>
      <c r="D31" s="34"/>
      <c r="E31" s="34"/>
      <c r="F31" s="34"/>
      <c r="G31" s="34"/>
      <c r="H31" s="60">
        <f t="shared" si="4"/>
        <v>0</v>
      </c>
    </row>
    <row r="32" spans="1:114" x14ac:dyDescent="0.3">
      <c r="A32" s="58" t="s">
        <v>5</v>
      </c>
      <c r="B32" s="33"/>
      <c r="C32" s="34"/>
      <c r="D32" s="34"/>
      <c r="E32" s="34"/>
      <c r="F32" s="34"/>
      <c r="G32" s="34"/>
      <c r="H32" s="60">
        <f t="shared" si="4"/>
        <v>0</v>
      </c>
    </row>
    <row r="33" spans="1:114" x14ac:dyDescent="0.3">
      <c r="A33" s="58" t="s">
        <v>6</v>
      </c>
      <c r="B33" s="33"/>
      <c r="C33" s="34"/>
      <c r="D33" s="34"/>
      <c r="E33" s="34"/>
      <c r="F33" s="34"/>
      <c r="G33" s="34"/>
      <c r="H33" s="60">
        <f t="shared" si="4"/>
        <v>0</v>
      </c>
    </row>
    <row r="34" spans="1:114" x14ac:dyDescent="0.3">
      <c r="A34" s="70" t="s">
        <v>7</v>
      </c>
      <c r="B34" s="71"/>
      <c r="C34" s="72"/>
      <c r="D34" s="72"/>
      <c r="E34" s="72"/>
      <c r="F34" s="72"/>
      <c r="G34" s="72"/>
      <c r="H34" s="73">
        <f t="shared" si="4"/>
        <v>0</v>
      </c>
    </row>
    <row r="35" spans="1:114" s="74" customFormat="1" x14ac:dyDescent="0.3">
      <c r="A35" s="58" t="s">
        <v>55</v>
      </c>
      <c r="B35" s="59"/>
      <c r="C35" s="34"/>
      <c r="D35" s="34"/>
      <c r="E35" s="34"/>
      <c r="F35" s="34"/>
      <c r="G35" s="34"/>
      <c r="H35" s="60">
        <f t="shared" si="4"/>
        <v>0</v>
      </c>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row>
    <row r="36" spans="1:114" x14ac:dyDescent="0.3">
      <c r="A36" s="58" t="s">
        <v>56</v>
      </c>
      <c r="B36" s="59"/>
      <c r="C36" s="34"/>
      <c r="D36" s="34"/>
      <c r="E36" s="34"/>
      <c r="F36" s="34"/>
      <c r="G36" s="34"/>
      <c r="H36" s="60">
        <f t="shared" si="4"/>
        <v>0</v>
      </c>
    </row>
    <row r="37" spans="1:114" ht="16.2" thickBot="1" x14ac:dyDescent="0.35">
      <c r="A37" s="62" t="s">
        <v>57</v>
      </c>
      <c r="B37" s="37"/>
      <c r="C37" s="38"/>
      <c r="D37" s="38"/>
      <c r="E37" s="38"/>
      <c r="F37" s="38"/>
      <c r="G37" s="38"/>
      <c r="H37" s="60">
        <f t="shared" si="4"/>
        <v>0</v>
      </c>
    </row>
    <row r="38" spans="1:114" ht="16.2" thickBot="1" x14ac:dyDescent="0.35">
      <c r="A38" s="63" t="s">
        <v>32</v>
      </c>
      <c r="B38" s="76">
        <f>SUM(B30:B37)</f>
        <v>0</v>
      </c>
      <c r="C38" s="64">
        <f t="shared" ref="C38:G38" si="5">SUM(C30:C37)</f>
        <v>0</v>
      </c>
      <c r="D38" s="64">
        <f t="shared" si="5"/>
        <v>0</v>
      </c>
      <c r="E38" s="64">
        <f t="shared" si="5"/>
        <v>0</v>
      </c>
      <c r="F38" s="65">
        <f t="shared" si="5"/>
        <v>0</v>
      </c>
      <c r="G38" s="65">
        <f t="shared" si="5"/>
        <v>0</v>
      </c>
      <c r="H38" s="66">
        <f>SUM(H30:H34)</f>
        <v>0</v>
      </c>
    </row>
    <row r="39" spans="1:114" x14ac:dyDescent="0.3">
      <c r="A39" s="48"/>
      <c r="B39" s="14"/>
      <c r="C39" s="14"/>
      <c r="D39" s="14"/>
      <c r="E39" s="14"/>
      <c r="F39" s="14"/>
      <c r="G39" s="14"/>
      <c r="H39" s="67"/>
    </row>
    <row r="40" spans="1:114" ht="16.2" thickBot="1" x14ac:dyDescent="0.35">
      <c r="A40" s="48"/>
      <c r="B40" s="14"/>
      <c r="C40" s="14"/>
      <c r="D40" s="14"/>
      <c r="E40" s="14"/>
      <c r="F40" s="14"/>
      <c r="G40" s="14"/>
      <c r="H40" s="67"/>
    </row>
    <row r="41" spans="1:114" ht="16.2" thickBot="1" x14ac:dyDescent="0.35">
      <c r="A41" s="48"/>
      <c r="B41" s="228" t="s">
        <v>29</v>
      </c>
      <c r="C41" s="229"/>
      <c r="D41" s="229"/>
      <c r="E41" s="229"/>
      <c r="F41" s="229"/>
      <c r="G41" s="229"/>
      <c r="H41" s="67"/>
    </row>
    <row r="42" spans="1:114" ht="31.8" thickBot="1" x14ac:dyDescent="0.35">
      <c r="A42" s="50" t="s">
        <v>37</v>
      </c>
      <c r="B42" s="51" t="s">
        <v>66</v>
      </c>
      <c r="C42" s="52" t="s">
        <v>67</v>
      </c>
      <c r="D42" s="52" t="s">
        <v>68</v>
      </c>
      <c r="E42" s="52" t="s">
        <v>69</v>
      </c>
      <c r="F42" s="52" t="s">
        <v>70</v>
      </c>
      <c r="G42" s="52" t="s">
        <v>71</v>
      </c>
      <c r="H42" s="53" t="s">
        <v>8</v>
      </c>
    </row>
    <row r="43" spans="1:114" x14ac:dyDescent="0.3">
      <c r="A43" s="54" t="s">
        <v>3</v>
      </c>
      <c r="B43" s="68"/>
      <c r="C43" s="69"/>
      <c r="D43" s="69"/>
      <c r="E43" s="69"/>
      <c r="F43" s="69"/>
      <c r="G43" s="69"/>
      <c r="H43" s="57">
        <f t="shared" ref="H43:H50" si="6">SUM(B43:G43)</f>
        <v>0</v>
      </c>
    </row>
    <row r="44" spans="1:114" x14ac:dyDescent="0.3">
      <c r="A44" s="58" t="s">
        <v>4</v>
      </c>
      <c r="B44" s="33"/>
      <c r="C44" s="34"/>
      <c r="D44" s="34"/>
      <c r="E44" s="34"/>
      <c r="F44" s="34"/>
      <c r="G44" s="34"/>
      <c r="H44" s="60">
        <f t="shared" si="6"/>
        <v>0</v>
      </c>
    </row>
    <row r="45" spans="1:114" x14ac:dyDescent="0.3">
      <c r="A45" s="58" t="s">
        <v>5</v>
      </c>
      <c r="B45" s="33"/>
      <c r="C45" s="34"/>
      <c r="D45" s="34"/>
      <c r="E45" s="34"/>
      <c r="F45" s="34"/>
      <c r="G45" s="34"/>
      <c r="H45" s="60">
        <f t="shared" si="6"/>
        <v>0</v>
      </c>
    </row>
    <row r="46" spans="1:114" x14ac:dyDescent="0.3">
      <c r="A46" s="58" t="s">
        <v>6</v>
      </c>
      <c r="B46" s="33"/>
      <c r="C46" s="34"/>
      <c r="D46" s="34"/>
      <c r="E46" s="34"/>
      <c r="F46" s="34"/>
      <c r="G46" s="34"/>
      <c r="H46" s="60">
        <f t="shared" si="6"/>
        <v>0</v>
      </c>
    </row>
    <row r="47" spans="1:114" x14ac:dyDescent="0.3">
      <c r="A47" s="70" t="s">
        <v>7</v>
      </c>
      <c r="B47" s="71"/>
      <c r="C47" s="72"/>
      <c r="D47" s="72"/>
      <c r="E47" s="72"/>
      <c r="F47" s="72"/>
      <c r="G47" s="72"/>
      <c r="H47" s="73">
        <f t="shared" si="6"/>
        <v>0</v>
      </c>
    </row>
    <row r="48" spans="1:114" s="74" customFormat="1" x14ac:dyDescent="0.3">
      <c r="A48" s="58" t="s">
        <v>55</v>
      </c>
      <c r="B48" s="59"/>
      <c r="C48" s="34"/>
      <c r="D48" s="34"/>
      <c r="E48" s="34"/>
      <c r="F48" s="34"/>
      <c r="G48" s="34"/>
      <c r="H48" s="60">
        <f t="shared" si="6"/>
        <v>0</v>
      </c>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row>
    <row r="49" spans="1:114" x14ac:dyDescent="0.3">
      <c r="A49" s="58" t="s">
        <v>56</v>
      </c>
      <c r="B49" s="59"/>
      <c r="C49" s="34"/>
      <c r="D49" s="34"/>
      <c r="E49" s="34"/>
      <c r="F49" s="34"/>
      <c r="G49" s="34"/>
      <c r="H49" s="60">
        <f t="shared" si="6"/>
        <v>0</v>
      </c>
    </row>
    <row r="50" spans="1:114" ht="16.2" thickBot="1" x14ac:dyDescent="0.35">
      <c r="A50" s="62" t="s">
        <v>57</v>
      </c>
      <c r="B50" s="37"/>
      <c r="C50" s="38"/>
      <c r="D50" s="38"/>
      <c r="E50" s="38"/>
      <c r="F50" s="38"/>
      <c r="G50" s="38"/>
      <c r="H50" s="60">
        <f t="shared" si="6"/>
        <v>0</v>
      </c>
    </row>
    <row r="51" spans="1:114" ht="16.2" thickBot="1" x14ac:dyDescent="0.35">
      <c r="A51" s="63" t="s">
        <v>32</v>
      </c>
      <c r="B51" s="76">
        <f>SUM(B43:B50)</f>
        <v>0</v>
      </c>
      <c r="C51" s="65">
        <f t="shared" ref="C51:G51" si="7">SUM(C43:C50)</f>
        <v>0</v>
      </c>
      <c r="D51" s="65">
        <f t="shared" si="7"/>
        <v>0</v>
      </c>
      <c r="E51" s="65">
        <f t="shared" si="7"/>
        <v>0</v>
      </c>
      <c r="F51" s="65">
        <f t="shared" si="7"/>
        <v>0</v>
      </c>
      <c r="G51" s="65">
        <f t="shared" si="7"/>
        <v>0</v>
      </c>
      <c r="H51" s="66">
        <f>SUM(H43:H47)</f>
        <v>0</v>
      </c>
    </row>
    <row r="52" spans="1:114" x14ac:dyDescent="0.3">
      <c r="A52" s="48"/>
      <c r="B52" s="14"/>
      <c r="C52" s="14"/>
      <c r="D52" s="14"/>
      <c r="E52" s="14"/>
      <c r="F52" s="14"/>
      <c r="G52" s="14"/>
      <c r="H52" s="67"/>
    </row>
    <row r="53" spans="1:114" ht="16.2" thickBot="1" x14ac:dyDescent="0.35">
      <c r="A53" s="48"/>
      <c r="B53" s="14"/>
      <c r="C53" s="14"/>
      <c r="D53" s="14"/>
      <c r="E53" s="14"/>
      <c r="F53" s="14"/>
      <c r="G53" s="14"/>
      <c r="H53" s="67"/>
    </row>
    <row r="54" spans="1:114" ht="16.2" thickBot="1" x14ac:dyDescent="0.35">
      <c r="A54" s="48"/>
      <c r="B54" s="228" t="s">
        <v>30</v>
      </c>
      <c r="C54" s="229"/>
      <c r="D54" s="229"/>
      <c r="E54" s="229"/>
      <c r="F54" s="229"/>
      <c r="G54" s="229"/>
      <c r="H54" s="67"/>
    </row>
    <row r="55" spans="1:114" ht="31.8" thickBot="1" x14ac:dyDescent="0.35">
      <c r="A55" s="50" t="s">
        <v>37</v>
      </c>
      <c r="B55" s="51" t="s">
        <v>66</v>
      </c>
      <c r="C55" s="52" t="s">
        <v>67</v>
      </c>
      <c r="D55" s="52" t="s">
        <v>68</v>
      </c>
      <c r="E55" s="52" t="s">
        <v>69</v>
      </c>
      <c r="F55" s="52" t="s">
        <v>70</v>
      </c>
      <c r="G55" s="52" t="s">
        <v>71</v>
      </c>
      <c r="H55" s="53" t="s">
        <v>8</v>
      </c>
    </row>
    <row r="56" spans="1:114" x14ac:dyDescent="0.3">
      <c r="A56" s="54" t="s">
        <v>3</v>
      </c>
      <c r="B56" s="68"/>
      <c r="C56" s="69"/>
      <c r="D56" s="69"/>
      <c r="E56" s="69"/>
      <c r="F56" s="69"/>
      <c r="G56" s="69"/>
      <c r="H56" s="57">
        <f t="shared" ref="H56:H63" si="8">SUM(B56:G56)</f>
        <v>0</v>
      </c>
    </row>
    <row r="57" spans="1:114" x14ac:dyDescent="0.3">
      <c r="A57" s="58" t="s">
        <v>4</v>
      </c>
      <c r="B57" s="33"/>
      <c r="C57" s="34"/>
      <c r="D57" s="34"/>
      <c r="E57" s="34"/>
      <c r="F57" s="34"/>
      <c r="G57" s="34"/>
      <c r="H57" s="60">
        <f t="shared" si="8"/>
        <v>0</v>
      </c>
    </row>
    <row r="58" spans="1:114" x14ac:dyDescent="0.3">
      <c r="A58" s="58" t="s">
        <v>5</v>
      </c>
      <c r="B58" s="33"/>
      <c r="C58" s="34"/>
      <c r="D58" s="34"/>
      <c r="E58" s="34"/>
      <c r="F58" s="34"/>
      <c r="G58" s="34"/>
      <c r="H58" s="60">
        <f t="shared" si="8"/>
        <v>0</v>
      </c>
    </row>
    <row r="59" spans="1:114" x14ac:dyDescent="0.3">
      <c r="A59" s="58" t="s">
        <v>6</v>
      </c>
      <c r="B59" s="33"/>
      <c r="C59" s="34"/>
      <c r="D59" s="34"/>
      <c r="E59" s="34"/>
      <c r="F59" s="34"/>
      <c r="G59" s="34"/>
      <c r="H59" s="60">
        <f t="shared" si="8"/>
        <v>0</v>
      </c>
    </row>
    <row r="60" spans="1:114" x14ac:dyDescent="0.3">
      <c r="A60" s="70" t="s">
        <v>7</v>
      </c>
      <c r="B60" s="71"/>
      <c r="C60" s="72"/>
      <c r="D60" s="72"/>
      <c r="E60" s="72"/>
      <c r="F60" s="72"/>
      <c r="G60" s="72"/>
      <c r="H60" s="73">
        <f t="shared" si="8"/>
        <v>0</v>
      </c>
    </row>
    <row r="61" spans="1:114" s="74" customFormat="1" x14ac:dyDescent="0.3">
      <c r="A61" s="58" t="s">
        <v>55</v>
      </c>
      <c r="B61" s="59"/>
      <c r="C61" s="34"/>
      <c r="D61" s="34"/>
      <c r="E61" s="34"/>
      <c r="F61" s="34"/>
      <c r="G61" s="34"/>
      <c r="H61" s="60">
        <f t="shared" si="8"/>
        <v>0</v>
      </c>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row>
    <row r="62" spans="1:114" x14ac:dyDescent="0.3">
      <c r="A62" s="58" t="s">
        <v>56</v>
      </c>
      <c r="B62" s="59"/>
      <c r="C62" s="34"/>
      <c r="D62" s="34"/>
      <c r="E62" s="34"/>
      <c r="F62" s="34"/>
      <c r="G62" s="34"/>
      <c r="H62" s="60">
        <f t="shared" si="8"/>
        <v>0</v>
      </c>
    </row>
    <row r="63" spans="1:114" ht="16.2" thickBot="1" x14ac:dyDescent="0.35">
      <c r="A63" s="62" t="s">
        <v>57</v>
      </c>
      <c r="B63" s="37"/>
      <c r="C63" s="38"/>
      <c r="D63" s="38"/>
      <c r="E63" s="38"/>
      <c r="F63" s="38"/>
      <c r="G63" s="38"/>
      <c r="H63" s="60">
        <f t="shared" si="8"/>
        <v>0</v>
      </c>
    </row>
    <row r="64" spans="1:114" ht="16.2" thickBot="1" x14ac:dyDescent="0.35">
      <c r="A64" s="63" t="s">
        <v>32</v>
      </c>
      <c r="B64" s="76">
        <f>SUM(B56:B63)</f>
        <v>0</v>
      </c>
      <c r="C64" s="64">
        <f t="shared" ref="C64:H64" si="9">SUM(C56:C63)</f>
        <v>0</v>
      </c>
      <c r="D64" s="64">
        <f t="shared" si="9"/>
        <v>0</v>
      </c>
      <c r="E64" s="64">
        <f t="shared" si="9"/>
        <v>0</v>
      </c>
      <c r="F64" s="64">
        <f t="shared" si="9"/>
        <v>0</v>
      </c>
      <c r="G64" s="64">
        <f t="shared" si="9"/>
        <v>0</v>
      </c>
      <c r="H64" s="66">
        <f t="shared" si="9"/>
        <v>0</v>
      </c>
    </row>
    <row r="65" spans="1:114" x14ac:dyDescent="0.3">
      <c r="A65" s="48"/>
      <c r="B65" s="14"/>
      <c r="C65" s="14"/>
      <c r="D65" s="14"/>
      <c r="E65" s="14"/>
      <c r="F65" s="14"/>
      <c r="G65" s="14"/>
      <c r="H65" s="67"/>
    </row>
    <row r="66" spans="1:114" ht="16.2" thickBot="1" x14ac:dyDescent="0.35">
      <c r="A66" s="48"/>
      <c r="B66" s="14"/>
      <c r="C66" s="14"/>
      <c r="D66" s="14"/>
      <c r="E66" s="14"/>
      <c r="F66" s="14"/>
      <c r="G66" s="14"/>
      <c r="H66" s="67"/>
    </row>
    <row r="67" spans="1:114" ht="16.2" thickBot="1" x14ac:dyDescent="0.35">
      <c r="A67" s="48"/>
      <c r="B67" s="228" t="s">
        <v>31</v>
      </c>
      <c r="C67" s="229"/>
      <c r="D67" s="229"/>
      <c r="E67" s="229"/>
      <c r="F67" s="229"/>
      <c r="G67" s="229"/>
      <c r="H67" s="67"/>
    </row>
    <row r="68" spans="1:114" ht="31.8" thickBot="1" x14ac:dyDescent="0.35">
      <c r="A68" s="50" t="s">
        <v>37</v>
      </c>
      <c r="B68" s="51" t="s">
        <v>66</v>
      </c>
      <c r="C68" s="52" t="s">
        <v>67</v>
      </c>
      <c r="D68" s="52" t="s">
        <v>68</v>
      </c>
      <c r="E68" s="52" t="s">
        <v>69</v>
      </c>
      <c r="F68" s="52" t="s">
        <v>70</v>
      </c>
      <c r="G68" s="52" t="s">
        <v>71</v>
      </c>
      <c r="H68" s="53" t="s">
        <v>8</v>
      </c>
    </row>
    <row r="69" spans="1:114" x14ac:dyDescent="0.3">
      <c r="A69" s="54" t="s">
        <v>3</v>
      </c>
      <c r="B69" s="68"/>
      <c r="C69" s="69"/>
      <c r="D69" s="69"/>
      <c r="E69" s="69"/>
      <c r="F69" s="69"/>
      <c r="G69" s="69"/>
      <c r="H69" s="57">
        <f t="shared" ref="H69:H76" si="10">SUM(B69:G69)</f>
        <v>0</v>
      </c>
    </row>
    <row r="70" spans="1:114" x14ac:dyDescent="0.3">
      <c r="A70" s="58" t="s">
        <v>4</v>
      </c>
      <c r="B70" s="33"/>
      <c r="C70" s="34"/>
      <c r="D70" s="34"/>
      <c r="E70" s="34"/>
      <c r="F70" s="34"/>
      <c r="G70" s="34"/>
      <c r="H70" s="60">
        <f t="shared" si="10"/>
        <v>0</v>
      </c>
    </row>
    <row r="71" spans="1:114" x14ac:dyDescent="0.3">
      <c r="A71" s="58" t="s">
        <v>5</v>
      </c>
      <c r="B71" s="33"/>
      <c r="C71" s="34"/>
      <c r="D71" s="34"/>
      <c r="E71" s="34"/>
      <c r="F71" s="34"/>
      <c r="G71" s="34"/>
      <c r="H71" s="60">
        <f t="shared" si="10"/>
        <v>0</v>
      </c>
    </row>
    <row r="72" spans="1:114" x14ac:dyDescent="0.3">
      <c r="A72" s="58" t="s">
        <v>6</v>
      </c>
      <c r="B72" s="33"/>
      <c r="C72" s="34"/>
      <c r="D72" s="34"/>
      <c r="E72" s="34"/>
      <c r="F72" s="34"/>
      <c r="G72" s="34"/>
      <c r="H72" s="60">
        <f t="shared" si="10"/>
        <v>0</v>
      </c>
    </row>
    <row r="73" spans="1:114" x14ac:dyDescent="0.3">
      <c r="A73" s="70" t="s">
        <v>7</v>
      </c>
      <c r="B73" s="71"/>
      <c r="C73" s="72"/>
      <c r="D73" s="72"/>
      <c r="E73" s="72"/>
      <c r="F73" s="72"/>
      <c r="G73" s="72"/>
      <c r="H73" s="73">
        <f t="shared" si="10"/>
        <v>0</v>
      </c>
    </row>
    <row r="74" spans="1:114" s="74" customFormat="1" x14ac:dyDescent="0.3">
      <c r="A74" s="58" t="s">
        <v>55</v>
      </c>
      <c r="B74" s="59"/>
      <c r="C74" s="34"/>
      <c r="D74" s="34"/>
      <c r="E74" s="34"/>
      <c r="F74" s="34"/>
      <c r="G74" s="34"/>
      <c r="H74" s="60">
        <f t="shared" si="10"/>
        <v>0</v>
      </c>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row>
    <row r="75" spans="1:114" x14ac:dyDescent="0.3">
      <c r="A75" s="58" t="s">
        <v>56</v>
      </c>
      <c r="B75" s="59"/>
      <c r="C75" s="34"/>
      <c r="D75" s="34"/>
      <c r="E75" s="34"/>
      <c r="F75" s="34"/>
      <c r="G75" s="34"/>
      <c r="H75" s="60">
        <f t="shared" si="10"/>
        <v>0</v>
      </c>
    </row>
    <row r="76" spans="1:114" ht="16.2" thickBot="1" x14ac:dyDescent="0.35">
      <c r="A76" s="62" t="s">
        <v>57</v>
      </c>
      <c r="B76" s="37"/>
      <c r="C76" s="38"/>
      <c r="D76" s="38"/>
      <c r="E76" s="38"/>
      <c r="F76" s="38"/>
      <c r="G76" s="38"/>
      <c r="H76" s="60">
        <f t="shared" si="10"/>
        <v>0</v>
      </c>
    </row>
    <row r="77" spans="1:114" ht="16.2" thickBot="1" x14ac:dyDescent="0.35">
      <c r="A77" s="63" t="s">
        <v>32</v>
      </c>
      <c r="B77" s="76">
        <f>SUM(B69:B76)</f>
        <v>0</v>
      </c>
      <c r="C77" s="65">
        <f t="shared" ref="C77:G77" si="11">SUM(C69:C76)</f>
        <v>0</v>
      </c>
      <c r="D77" s="65">
        <f t="shared" si="11"/>
        <v>0</v>
      </c>
      <c r="E77" s="65">
        <f t="shared" si="11"/>
        <v>0</v>
      </c>
      <c r="F77" s="65">
        <f t="shared" si="11"/>
        <v>0</v>
      </c>
      <c r="G77" s="65">
        <f t="shared" si="11"/>
        <v>0</v>
      </c>
      <c r="H77" s="66">
        <f>SUM(H69:H73)</f>
        <v>0</v>
      </c>
    </row>
    <row r="78" spans="1:114" x14ac:dyDescent="0.3">
      <c r="A78" s="48"/>
      <c r="B78" s="14"/>
      <c r="C78" s="14"/>
      <c r="D78" s="14"/>
      <c r="E78" s="14"/>
      <c r="F78" s="14"/>
      <c r="G78" s="14"/>
      <c r="H78" s="49"/>
    </row>
    <row r="79" spans="1:114" ht="16.2" thickBot="1" x14ac:dyDescent="0.35">
      <c r="A79" s="48"/>
      <c r="B79" s="14"/>
      <c r="C79" s="14"/>
      <c r="D79" s="14"/>
      <c r="E79" s="14"/>
      <c r="F79" s="14"/>
      <c r="G79" s="14"/>
      <c r="H79" s="67"/>
    </row>
    <row r="80" spans="1:114" ht="16.2" thickBot="1" x14ac:dyDescent="0.35">
      <c r="A80" s="48"/>
      <c r="B80" s="228" t="s">
        <v>60</v>
      </c>
      <c r="C80" s="229"/>
      <c r="D80" s="229"/>
      <c r="E80" s="229"/>
      <c r="F80" s="229"/>
      <c r="G80" s="229"/>
      <c r="H80" s="67"/>
    </row>
    <row r="81" spans="1:8" ht="31.8" thickBot="1" x14ac:dyDescent="0.35">
      <c r="A81" s="50" t="s">
        <v>37</v>
      </c>
      <c r="B81" s="51" t="s">
        <v>66</v>
      </c>
      <c r="C81" s="52" t="s">
        <v>67</v>
      </c>
      <c r="D81" s="52" t="s">
        <v>68</v>
      </c>
      <c r="E81" s="52" t="s">
        <v>69</v>
      </c>
      <c r="F81" s="52" t="s">
        <v>70</v>
      </c>
      <c r="G81" s="52" t="s">
        <v>71</v>
      </c>
      <c r="H81" s="53" t="s">
        <v>8</v>
      </c>
    </row>
    <row r="82" spans="1:8" x14ac:dyDescent="0.3">
      <c r="A82" s="54" t="s">
        <v>3</v>
      </c>
      <c r="B82" s="68"/>
      <c r="C82" s="69"/>
      <c r="D82" s="69"/>
      <c r="E82" s="69"/>
      <c r="F82" s="69"/>
      <c r="G82" s="69"/>
      <c r="H82" s="57">
        <f t="shared" ref="H82:H89" si="12">SUM(B82:G82)</f>
        <v>0</v>
      </c>
    </row>
    <row r="83" spans="1:8" x14ac:dyDescent="0.3">
      <c r="A83" s="58" t="s">
        <v>4</v>
      </c>
      <c r="B83" s="33"/>
      <c r="C83" s="34"/>
      <c r="D83" s="34"/>
      <c r="E83" s="34"/>
      <c r="F83" s="34"/>
      <c r="G83" s="34"/>
      <c r="H83" s="60">
        <f t="shared" si="12"/>
        <v>0</v>
      </c>
    </row>
    <row r="84" spans="1:8" x14ac:dyDescent="0.3">
      <c r="A84" s="58" t="s">
        <v>5</v>
      </c>
      <c r="B84" s="33"/>
      <c r="C84" s="34"/>
      <c r="D84" s="34"/>
      <c r="E84" s="34"/>
      <c r="F84" s="34"/>
      <c r="G84" s="34"/>
      <c r="H84" s="60">
        <f t="shared" si="12"/>
        <v>0</v>
      </c>
    </row>
    <row r="85" spans="1:8" x14ac:dyDescent="0.3">
      <c r="A85" s="58" t="s">
        <v>6</v>
      </c>
      <c r="B85" s="33"/>
      <c r="C85" s="34"/>
      <c r="D85" s="34"/>
      <c r="E85" s="34"/>
      <c r="F85" s="34"/>
      <c r="G85" s="34"/>
      <c r="H85" s="60">
        <f t="shared" si="12"/>
        <v>0</v>
      </c>
    </row>
    <row r="86" spans="1:8" x14ac:dyDescent="0.3">
      <c r="A86" s="70" t="s">
        <v>7</v>
      </c>
      <c r="B86" s="71"/>
      <c r="C86" s="72"/>
      <c r="D86" s="72"/>
      <c r="E86" s="72"/>
      <c r="F86" s="72"/>
      <c r="G86" s="72"/>
      <c r="H86" s="73">
        <f t="shared" si="12"/>
        <v>0</v>
      </c>
    </row>
    <row r="87" spans="1:8" x14ac:dyDescent="0.3">
      <c r="A87" s="58" t="s">
        <v>55</v>
      </c>
      <c r="B87" s="59"/>
      <c r="C87" s="34"/>
      <c r="D87" s="34"/>
      <c r="E87" s="34"/>
      <c r="F87" s="34"/>
      <c r="G87" s="34"/>
      <c r="H87" s="60">
        <f t="shared" si="12"/>
        <v>0</v>
      </c>
    </row>
    <row r="88" spans="1:8" x14ac:dyDescent="0.3">
      <c r="A88" s="58" t="s">
        <v>56</v>
      </c>
      <c r="B88" s="59"/>
      <c r="C88" s="34"/>
      <c r="D88" s="34"/>
      <c r="E88" s="34"/>
      <c r="F88" s="34"/>
      <c r="G88" s="34"/>
      <c r="H88" s="60">
        <f t="shared" si="12"/>
        <v>0</v>
      </c>
    </row>
    <row r="89" spans="1:8" ht="16.2" thickBot="1" x14ac:dyDescent="0.35">
      <c r="A89" s="62" t="s">
        <v>57</v>
      </c>
      <c r="B89" s="37"/>
      <c r="C89" s="38"/>
      <c r="D89" s="38"/>
      <c r="E89" s="38"/>
      <c r="F89" s="38"/>
      <c r="G89" s="38"/>
      <c r="H89" s="60">
        <f t="shared" si="12"/>
        <v>0</v>
      </c>
    </row>
    <row r="90" spans="1:8" ht="16.2" thickBot="1" x14ac:dyDescent="0.35">
      <c r="A90" s="63" t="s">
        <v>32</v>
      </c>
      <c r="B90" s="76">
        <f>SUM(B82:B89)</f>
        <v>0</v>
      </c>
      <c r="C90" s="65">
        <f t="shared" ref="C90:G90" si="13">SUM(C82:C89)</f>
        <v>0</v>
      </c>
      <c r="D90" s="65">
        <f t="shared" si="13"/>
        <v>0</v>
      </c>
      <c r="E90" s="65">
        <f t="shared" si="13"/>
        <v>0</v>
      </c>
      <c r="F90" s="65">
        <f t="shared" si="13"/>
        <v>0</v>
      </c>
      <c r="G90" s="65">
        <f t="shared" si="13"/>
        <v>0</v>
      </c>
      <c r="H90" s="66">
        <f>SUM(H82:H86)</f>
        <v>0</v>
      </c>
    </row>
    <row r="91" spans="1:8" x14ac:dyDescent="0.3">
      <c r="A91" s="48"/>
      <c r="B91" s="14"/>
      <c r="C91" s="14"/>
      <c r="D91" s="14"/>
      <c r="E91" s="14"/>
      <c r="F91" s="14"/>
      <c r="G91" s="14"/>
      <c r="H91" s="49"/>
    </row>
    <row r="92" spans="1:8" ht="16.2" thickBot="1" x14ac:dyDescent="0.35">
      <c r="A92" s="48"/>
      <c r="B92" s="14"/>
      <c r="C92" s="14"/>
      <c r="D92" s="14"/>
      <c r="E92" s="14"/>
      <c r="F92" s="14"/>
      <c r="G92" s="14"/>
      <c r="H92" s="67"/>
    </row>
    <row r="93" spans="1:8" ht="16.2" thickBot="1" x14ac:dyDescent="0.35">
      <c r="A93" s="48"/>
      <c r="B93" s="228" t="s">
        <v>61</v>
      </c>
      <c r="C93" s="229"/>
      <c r="D93" s="229"/>
      <c r="E93" s="229"/>
      <c r="F93" s="229"/>
      <c r="G93" s="229"/>
      <c r="H93" s="67"/>
    </row>
    <row r="94" spans="1:8" ht="31.8" thickBot="1" x14ac:dyDescent="0.35">
      <c r="A94" s="50" t="s">
        <v>37</v>
      </c>
      <c r="B94" s="51" t="s">
        <v>66</v>
      </c>
      <c r="C94" s="52" t="s">
        <v>67</v>
      </c>
      <c r="D94" s="52" t="s">
        <v>68</v>
      </c>
      <c r="E94" s="52" t="s">
        <v>69</v>
      </c>
      <c r="F94" s="52" t="s">
        <v>70</v>
      </c>
      <c r="G94" s="52" t="s">
        <v>71</v>
      </c>
      <c r="H94" s="53" t="s">
        <v>8</v>
      </c>
    </row>
    <row r="95" spans="1:8" x14ac:dyDescent="0.3">
      <c r="A95" s="54" t="s">
        <v>3</v>
      </c>
      <c r="B95" s="68"/>
      <c r="C95" s="69"/>
      <c r="D95" s="69"/>
      <c r="E95" s="69"/>
      <c r="F95" s="69"/>
      <c r="G95" s="69"/>
      <c r="H95" s="57">
        <f t="shared" ref="H95:H102" si="14">SUM(B95:G95)</f>
        <v>0</v>
      </c>
    </row>
    <row r="96" spans="1:8" x14ac:dyDescent="0.3">
      <c r="A96" s="58" t="s">
        <v>4</v>
      </c>
      <c r="B96" s="33"/>
      <c r="C96" s="34"/>
      <c r="D96" s="34"/>
      <c r="E96" s="34"/>
      <c r="F96" s="34"/>
      <c r="G96" s="34"/>
      <c r="H96" s="60">
        <f t="shared" si="14"/>
        <v>0</v>
      </c>
    </row>
    <row r="97" spans="1:8" x14ac:dyDescent="0.3">
      <c r="A97" s="58" t="s">
        <v>5</v>
      </c>
      <c r="B97" s="33"/>
      <c r="C97" s="34"/>
      <c r="D97" s="34"/>
      <c r="E97" s="34"/>
      <c r="F97" s="34"/>
      <c r="G97" s="34"/>
      <c r="H97" s="60">
        <f t="shared" si="14"/>
        <v>0</v>
      </c>
    </row>
    <row r="98" spans="1:8" x14ac:dyDescent="0.3">
      <c r="A98" s="58" t="s">
        <v>6</v>
      </c>
      <c r="B98" s="33"/>
      <c r="C98" s="34"/>
      <c r="D98" s="34"/>
      <c r="E98" s="34"/>
      <c r="F98" s="34"/>
      <c r="G98" s="34"/>
      <c r="H98" s="60">
        <f t="shared" si="14"/>
        <v>0</v>
      </c>
    </row>
    <row r="99" spans="1:8" x14ac:dyDescent="0.3">
      <c r="A99" s="70" t="s">
        <v>7</v>
      </c>
      <c r="B99" s="71"/>
      <c r="C99" s="72"/>
      <c r="D99" s="72"/>
      <c r="E99" s="72"/>
      <c r="F99" s="72"/>
      <c r="G99" s="72"/>
      <c r="H99" s="73">
        <f t="shared" si="14"/>
        <v>0</v>
      </c>
    </row>
    <row r="100" spans="1:8" x14ac:dyDescent="0.3">
      <c r="A100" s="58" t="s">
        <v>55</v>
      </c>
      <c r="B100" s="59"/>
      <c r="C100" s="34"/>
      <c r="D100" s="34"/>
      <c r="E100" s="34"/>
      <c r="F100" s="34"/>
      <c r="G100" s="34"/>
      <c r="H100" s="60">
        <f t="shared" si="14"/>
        <v>0</v>
      </c>
    </row>
    <row r="101" spans="1:8" x14ac:dyDescent="0.3">
      <c r="A101" s="58" t="s">
        <v>56</v>
      </c>
      <c r="B101" s="59"/>
      <c r="C101" s="34"/>
      <c r="D101" s="34"/>
      <c r="E101" s="34"/>
      <c r="F101" s="34"/>
      <c r="G101" s="34"/>
      <c r="H101" s="60">
        <f t="shared" si="14"/>
        <v>0</v>
      </c>
    </row>
    <row r="102" spans="1:8" ht="16.2" thickBot="1" x14ac:dyDescent="0.35">
      <c r="A102" s="62" t="s">
        <v>57</v>
      </c>
      <c r="B102" s="37"/>
      <c r="C102" s="38"/>
      <c r="D102" s="38"/>
      <c r="E102" s="38"/>
      <c r="F102" s="38"/>
      <c r="G102" s="38"/>
      <c r="H102" s="60">
        <f t="shared" si="14"/>
        <v>0</v>
      </c>
    </row>
    <row r="103" spans="1:8" ht="16.2" thickBot="1" x14ac:dyDescent="0.35">
      <c r="A103" s="63" t="s">
        <v>32</v>
      </c>
      <c r="B103" s="76">
        <f>SUM(B95:B102)</f>
        <v>0</v>
      </c>
      <c r="C103" s="76">
        <f t="shared" ref="C103:G103" si="15">SUM(C95:C102)</f>
        <v>0</v>
      </c>
      <c r="D103" s="76">
        <f t="shared" si="15"/>
        <v>0</v>
      </c>
      <c r="E103" s="76">
        <f t="shared" si="15"/>
        <v>0</v>
      </c>
      <c r="F103" s="76">
        <f t="shared" si="15"/>
        <v>0</v>
      </c>
      <c r="G103" s="76">
        <f t="shared" si="15"/>
        <v>0</v>
      </c>
      <c r="H103" s="66">
        <f>SUM(H95:H99)</f>
        <v>0</v>
      </c>
    </row>
    <row r="104" spans="1:8" ht="16.2" thickBot="1" x14ac:dyDescent="0.35">
      <c r="A104" s="77"/>
      <c r="B104" s="78"/>
      <c r="C104" s="78"/>
      <c r="D104" s="78"/>
      <c r="E104" s="78"/>
      <c r="F104" s="78"/>
      <c r="G104" s="78"/>
      <c r="H104" s="79"/>
    </row>
  </sheetData>
  <protectedRanges>
    <protectedRange sqref="B17:G24 B30:G37 B43:G50 B69:G76 B82:G89 B95:G102 B56:G63 B4:G11" name="Range1"/>
  </protectedRanges>
  <mergeCells count="8">
    <mergeCell ref="B80:G80"/>
    <mergeCell ref="B93:G93"/>
    <mergeCell ref="B54:G54"/>
    <mergeCell ref="B67:G67"/>
    <mergeCell ref="B2:G2"/>
    <mergeCell ref="B15:G15"/>
    <mergeCell ref="B28:G28"/>
    <mergeCell ref="B41:G41"/>
  </mergeCells>
  <phoneticPr fontId="1" type="noConversion"/>
  <pageMargins left="0.51181102362204722" right="0.5118110236220472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2"/>
  <sheetViews>
    <sheetView zoomScale="90" zoomScaleNormal="90" workbookViewId="0">
      <selection activeCell="A16" sqref="A16:J17"/>
    </sheetView>
  </sheetViews>
  <sheetFormatPr defaultRowHeight="15.6" x14ac:dyDescent="0.3"/>
  <cols>
    <col min="1" max="1" width="20.6640625" style="4" bestFit="1" customWidth="1"/>
    <col min="2" max="2" width="30.6640625" style="4" bestFit="1" customWidth="1"/>
    <col min="3" max="10" width="8.88671875" style="4"/>
    <col min="11" max="11" width="13.109375" style="4" bestFit="1" customWidth="1"/>
    <col min="12" max="12" width="27.6640625" style="4" bestFit="1" customWidth="1"/>
    <col min="13" max="16384" width="8.88671875" style="4"/>
  </cols>
  <sheetData>
    <row r="1" spans="1:10" ht="15" customHeight="1" x14ac:dyDescent="0.3">
      <c r="A1" s="251" t="s">
        <v>76</v>
      </c>
      <c r="B1" s="251"/>
      <c r="C1" s="251"/>
      <c r="D1" s="251"/>
      <c r="E1" s="251"/>
      <c r="F1" s="251"/>
      <c r="G1" s="251"/>
      <c r="H1" s="251"/>
      <c r="I1" s="251"/>
      <c r="J1" s="251"/>
    </row>
    <row r="2" spans="1:10" ht="15.75" customHeight="1" x14ac:dyDescent="0.3">
      <c r="A2" s="251"/>
      <c r="B2" s="251"/>
      <c r="C2" s="251"/>
      <c r="D2" s="251"/>
      <c r="E2" s="251"/>
      <c r="F2" s="251"/>
      <c r="G2" s="251"/>
      <c r="H2" s="251"/>
      <c r="I2" s="251"/>
      <c r="J2" s="251"/>
    </row>
    <row r="3" spans="1:10" x14ac:dyDescent="0.3">
      <c r="A3" s="15"/>
      <c r="B3" s="14"/>
      <c r="C3" s="14"/>
      <c r="D3" s="14"/>
      <c r="E3" s="14"/>
      <c r="F3" s="6" t="s">
        <v>33</v>
      </c>
      <c r="G3" s="14" t="s">
        <v>34</v>
      </c>
      <c r="H3" s="14"/>
      <c r="I3" s="14"/>
      <c r="J3" s="14"/>
    </row>
    <row r="4" spans="1:10" x14ac:dyDescent="0.3">
      <c r="A4" s="15"/>
      <c r="B4" s="15"/>
      <c r="C4" s="14"/>
      <c r="D4" s="14"/>
      <c r="E4" s="14"/>
      <c r="F4" s="14"/>
      <c r="G4" s="14" t="s">
        <v>36</v>
      </c>
      <c r="H4" s="14"/>
      <c r="I4" s="14"/>
      <c r="J4" s="14"/>
    </row>
    <row r="5" spans="1:10" x14ac:dyDescent="0.3">
      <c r="A5" s="14"/>
      <c r="B5" s="14"/>
      <c r="C5" s="14"/>
      <c r="D5" s="14"/>
      <c r="E5" s="14"/>
      <c r="F5" s="14"/>
      <c r="G5" s="14"/>
      <c r="H5" s="14"/>
      <c r="I5" s="14"/>
      <c r="J5" s="14"/>
    </row>
    <row r="6" spans="1:10" ht="18" x14ac:dyDescent="0.4">
      <c r="A6" s="15" t="s">
        <v>35</v>
      </c>
      <c r="B6" s="15" t="s">
        <v>77</v>
      </c>
      <c r="C6" s="14"/>
      <c r="D6" s="14"/>
      <c r="E6" s="14"/>
      <c r="F6" s="14"/>
      <c r="G6" s="14"/>
      <c r="H6" s="14"/>
      <c r="I6" s="14"/>
      <c r="J6" s="14"/>
    </row>
    <row r="7" spans="1:10" x14ac:dyDescent="0.3">
      <c r="A7" s="81">
        <v>10</v>
      </c>
      <c r="B7" s="82">
        <f>2*POWER(10,-6)*(POWER(A7,3.4367))</f>
        <v>5.4667598441066837E-3</v>
      </c>
      <c r="C7" s="14"/>
      <c r="D7" s="14"/>
      <c r="E7" s="14"/>
      <c r="F7" s="14"/>
      <c r="G7" s="14"/>
      <c r="H7" s="14"/>
      <c r="I7" s="14"/>
      <c r="J7" s="14"/>
    </row>
    <row r="8" spans="1:10" x14ac:dyDescent="0.3">
      <c r="A8" s="81">
        <v>30</v>
      </c>
      <c r="B8" s="82">
        <f t="shared" ref="B8:B14" si="0">2*POWER(10,-6)*(POWER(A8,3.4367))</f>
        <v>0.23848035623365874</v>
      </c>
      <c r="C8" s="14"/>
      <c r="D8" s="14"/>
      <c r="E8" s="14"/>
      <c r="F8" s="14"/>
      <c r="G8" s="14"/>
      <c r="H8" s="14"/>
      <c r="I8" s="14"/>
      <c r="J8" s="14"/>
    </row>
    <row r="9" spans="1:10" x14ac:dyDescent="0.3">
      <c r="A9" s="81">
        <v>50</v>
      </c>
      <c r="B9" s="82">
        <f t="shared" si="0"/>
        <v>1.3800035689350387</v>
      </c>
      <c r="C9" s="14"/>
      <c r="D9" s="14"/>
      <c r="E9" s="14"/>
      <c r="F9" s="14"/>
      <c r="G9" s="14"/>
      <c r="H9" s="14"/>
      <c r="I9" s="14"/>
      <c r="J9" s="14"/>
    </row>
    <row r="10" spans="1:10" x14ac:dyDescent="0.3">
      <c r="A10" s="81">
        <v>70</v>
      </c>
      <c r="B10" s="82">
        <f t="shared" si="0"/>
        <v>4.3860989973083502</v>
      </c>
      <c r="C10" s="14"/>
      <c r="D10" s="14"/>
      <c r="E10" s="14"/>
      <c r="F10" s="14"/>
      <c r="G10" s="14"/>
      <c r="H10" s="14"/>
      <c r="I10" s="14"/>
      <c r="J10" s="14"/>
    </row>
    <row r="11" spans="1:10" x14ac:dyDescent="0.3">
      <c r="A11" s="81">
        <v>90</v>
      </c>
      <c r="B11" s="82">
        <f t="shared" si="0"/>
        <v>10.403398344019672</v>
      </c>
      <c r="C11" s="14"/>
      <c r="D11" s="14"/>
      <c r="E11" s="14"/>
      <c r="F11" s="14"/>
      <c r="G11" s="14"/>
      <c r="H11" s="14"/>
      <c r="I11" s="14"/>
      <c r="J11" s="14"/>
    </row>
    <row r="12" spans="1:10" x14ac:dyDescent="0.3">
      <c r="A12" s="81">
        <v>110</v>
      </c>
      <c r="B12" s="82">
        <f t="shared" si="0"/>
        <v>20.734054547359882</v>
      </c>
      <c r="C12" s="14"/>
      <c r="D12" s="14"/>
      <c r="E12" s="14"/>
      <c r="F12" s="14"/>
      <c r="G12" s="14"/>
      <c r="H12" s="14"/>
      <c r="I12" s="14"/>
      <c r="J12" s="14"/>
    </row>
    <row r="13" spans="1:10" x14ac:dyDescent="0.3">
      <c r="A13" s="81">
        <v>130</v>
      </c>
      <c r="B13" s="82">
        <f t="shared" si="0"/>
        <v>36.814517640354318</v>
      </c>
      <c r="C13" s="14"/>
      <c r="D13" s="14"/>
      <c r="E13" s="14"/>
      <c r="F13" s="14"/>
      <c r="G13" s="14"/>
      <c r="H13" s="14"/>
      <c r="I13" s="14"/>
      <c r="J13" s="14"/>
    </row>
    <row r="14" spans="1:10" x14ac:dyDescent="0.3">
      <c r="A14" s="81">
        <v>150</v>
      </c>
      <c r="B14" s="82">
        <f t="shared" si="0"/>
        <v>60.200878053593478</v>
      </c>
      <c r="C14" s="14"/>
      <c r="D14" s="14"/>
      <c r="E14" s="14"/>
      <c r="F14" s="14"/>
      <c r="G14" s="14"/>
      <c r="H14" s="14"/>
      <c r="I14" s="14"/>
      <c r="J14" s="14"/>
    </row>
    <row r="15" spans="1:10" x14ac:dyDescent="0.3">
      <c r="A15" s="14"/>
      <c r="B15" s="14"/>
      <c r="C15" s="14"/>
      <c r="D15" s="14"/>
      <c r="E15" s="14"/>
      <c r="F15" s="14"/>
      <c r="G15" s="14"/>
      <c r="H15" s="14"/>
      <c r="I15" s="14"/>
      <c r="J15" s="14"/>
    </row>
    <row r="16" spans="1:10" ht="14.4" customHeight="1" x14ac:dyDescent="0.3">
      <c r="A16" s="251" t="s">
        <v>78</v>
      </c>
      <c r="B16" s="251"/>
      <c r="C16" s="251"/>
      <c r="D16" s="251"/>
      <c r="E16" s="251"/>
      <c r="F16" s="251"/>
      <c r="G16" s="251"/>
      <c r="H16" s="251"/>
      <c r="I16" s="251"/>
      <c r="J16" s="251"/>
    </row>
    <row r="17" spans="1:10" ht="14.4" customHeight="1" x14ac:dyDescent="0.3">
      <c r="A17" s="251"/>
      <c r="B17" s="251"/>
      <c r="C17" s="251"/>
      <c r="D17" s="251"/>
      <c r="E17" s="251"/>
      <c r="F17" s="251"/>
      <c r="G17" s="251"/>
      <c r="H17" s="251"/>
      <c r="I17" s="251"/>
      <c r="J17" s="251"/>
    </row>
    <row r="18" spans="1:10" x14ac:dyDescent="0.3">
      <c r="A18" s="15"/>
      <c r="B18" s="14"/>
      <c r="C18" s="14"/>
      <c r="D18" s="14"/>
      <c r="E18" s="14"/>
      <c r="F18" s="6" t="s">
        <v>33</v>
      </c>
      <c r="G18" s="14" t="s">
        <v>34</v>
      </c>
      <c r="H18" s="14"/>
      <c r="I18" s="14"/>
      <c r="J18" s="14"/>
    </row>
    <row r="19" spans="1:10" x14ac:dyDescent="0.3">
      <c r="A19" s="15"/>
      <c r="B19" s="15"/>
      <c r="C19" s="14"/>
      <c r="D19" s="14"/>
      <c r="E19" s="14"/>
      <c r="F19" s="14"/>
      <c r="G19" s="14" t="s">
        <v>36</v>
      </c>
      <c r="H19" s="14"/>
      <c r="I19" s="14"/>
      <c r="J19" s="14"/>
    </row>
    <row r="20" spans="1:10" x14ac:dyDescent="0.3">
      <c r="A20" s="14"/>
      <c r="B20" s="14"/>
      <c r="C20" s="14"/>
      <c r="D20" s="14"/>
      <c r="E20" s="14"/>
      <c r="F20" s="14"/>
      <c r="G20" s="14"/>
      <c r="H20" s="14"/>
      <c r="I20" s="14"/>
      <c r="J20" s="14"/>
    </row>
    <row r="21" spans="1:10" ht="18" x14ac:dyDescent="0.4">
      <c r="A21" s="15" t="s">
        <v>35</v>
      </c>
      <c r="B21" s="15" t="s">
        <v>77</v>
      </c>
      <c r="C21" s="14"/>
      <c r="D21" s="14"/>
      <c r="E21" s="14"/>
      <c r="F21" s="14"/>
      <c r="G21" s="14"/>
      <c r="H21" s="14"/>
      <c r="I21" s="14"/>
      <c r="J21" s="14"/>
    </row>
    <row r="22" spans="1:10" x14ac:dyDescent="0.3">
      <c r="A22" s="81">
        <v>10</v>
      </c>
      <c r="B22" s="82">
        <f>2*POWER(10,-6)*(POWER(A22,3.3895))</f>
        <v>4.9037689076190331E-3</v>
      </c>
      <c r="C22" s="14"/>
      <c r="D22" s="14"/>
      <c r="E22" s="14"/>
      <c r="F22" s="14"/>
      <c r="G22" s="14"/>
      <c r="H22" s="14"/>
      <c r="I22" s="14"/>
      <c r="J22" s="14"/>
    </row>
    <row r="23" spans="1:10" x14ac:dyDescent="0.3">
      <c r="A23" s="81">
        <v>30</v>
      </c>
      <c r="B23" s="82">
        <f t="shared" ref="B23:B29" si="1">2*POWER(10,-6)*(POWER(A23,3.3895))</f>
        <v>0.20311055297144257</v>
      </c>
      <c r="C23" s="14"/>
      <c r="D23" s="14"/>
      <c r="E23" s="14"/>
      <c r="F23" s="14"/>
      <c r="G23" s="14"/>
      <c r="H23" s="14"/>
      <c r="I23" s="14"/>
      <c r="J23" s="14"/>
    </row>
    <row r="24" spans="1:10" x14ac:dyDescent="0.3">
      <c r="A24" s="81">
        <v>50</v>
      </c>
      <c r="B24" s="82">
        <f t="shared" si="1"/>
        <v>1.147331257089987</v>
      </c>
      <c r="C24" s="14"/>
      <c r="D24" s="14"/>
      <c r="E24" s="14"/>
      <c r="F24" s="14"/>
      <c r="G24" s="14"/>
      <c r="H24" s="14"/>
      <c r="I24" s="14"/>
      <c r="J24" s="14"/>
    </row>
    <row r="25" spans="1:10" x14ac:dyDescent="0.3">
      <c r="A25" s="81">
        <v>70</v>
      </c>
      <c r="B25" s="82">
        <f t="shared" si="1"/>
        <v>3.5891350686580235</v>
      </c>
      <c r="C25" s="14"/>
      <c r="D25" s="14"/>
      <c r="E25" s="14"/>
      <c r="F25" s="14"/>
      <c r="G25" s="14"/>
      <c r="H25" s="14"/>
      <c r="I25" s="14"/>
      <c r="J25" s="14"/>
    </row>
    <row r="26" spans="1:10" x14ac:dyDescent="0.3">
      <c r="A26" s="81">
        <v>90</v>
      </c>
      <c r="B26" s="82">
        <f t="shared" si="1"/>
        <v>8.4126918510104733</v>
      </c>
      <c r="C26" s="14"/>
      <c r="D26" s="14"/>
      <c r="E26" s="14"/>
      <c r="F26" s="14"/>
      <c r="G26" s="14"/>
      <c r="H26" s="14"/>
      <c r="I26" s="14"/>
      <c r="J26" s="14"/>
    </row>
    <row r="27" spans="1:10" x14ac:dyDescent="0.3">
      <c r="A27" s="81">
        <v>110</v>
      </c>
      <c r="B27" s="82">
        <f t="shared" si="1"/>
        <v>16.608503486884189</v>
      </c>
      <c r="C27" s="14"/>
      <c r="D27" s="14"/>
      <c r="E27" s="14"/>
      <c r="F27" s="14"/>
      <c r="G27" s="14"/>
      <c r="H27" s="14"/>
      <c r="I27" s="14"/>
      <c r="J27" s="14"/>
    </row>
    <row r="28" spans="1:10" x14ac:dyDescent="0.3">
      <c r="A28" s="81">
        <v>130</v>
      </c>
      <c r="B28" s="82">
        <f t="shared" si="1"/>
        <v>29.257754288221545</v>
      </c>
      <c r="C28" s="14"/>
      <c r="D28" s="14"/>
      <c r="E28" s="14"/>
      <c r="F28" s="14"/>
      <c r="G28" s="14"/>
      <c r="H28" s="14"/>
      <c r="I28" s="14"/>
      <c r="J28" s="14"/>
    </row>
    <row r="29" spans="1:10" x14ac:dyDescent="0.3">
      <c r="A29" s="81">
        <v>150</v>
      </c>
      <c r="B29" s="82">
        <f t="shared" si="1"/>
        <v>47.521628865279254</v>
      </c>
      <c r="C29" s="14"/>
      <c r="D29" s="14"/>
      <c r="E29" s="14"/>
      <c r="F29" s="14"/>
      <c r="G29" s="14"/>
      <c r="H29" s="14"/>
      <c r="I29" s="14"/>
      <c r="J29" s="14"/>
    </row>
    <row r="30" spans="1:10" x14ac:dyDescent="0.3">
      <c r="A30" s="14"/>
      <c r="B30" s="14"/>
      <c r="C30" s="14"/>
      <c r="D30" s="14"/>
      <c r="E30" s="14"/>
      <c r="F30" s="14"/>
      <c r="G30" s="14"/>
      <c r="H30" s="14"/>
      <c r="I30" s="14"/>
      <c r="J30" s="14"/>
    </row>
    <row r="31" spans="1:10" x14ac:dyDescent="0.3">
      <c r="A31" s="251"/>
      <c r="B31" s="251"/>
      <c r="C31" s="251"/>
      <c r="D31" s="251"/>
      <c r="E31" s="251"/>
      <c r="F31" s="251"/>
      <c r="G31" s="251"/>
      <c r="H31" s="251"/>
      <c r="I31" s="251"/>
      <c r="J31" s="251"/>
    </row>
    <row r="32" spans="1:10" x14ac:dyDescent="0.3">
      <c r="A32" s="251"/>
      <c r="B32" s="251"/>
      <c r="C32" s="251"/>
      <c r="D32" s="251"/>
      <c r="E32" s="251"/>
      <c r="F32" s="251"/>
      <c r="G32" s="251"/>
      <c r="H32" s="251"/>
      <c r="I32" s="251"/>
      <c r="J32" s="251"/>
    </row>
  </sheetData>
  <mergeCells count="3">
    <mergeCell ref="A1:J2"/>
    <mergeCell ref="A16:J17"/>
    <mergeCell ref="A31:J32"/>
  </mergeCells>
  <phoneticPr fontId="1" type="noConversion"/>
  <pageMargins left="0.70866141732283472" right="0.70866141732283472" top="0.55118110236220474" bottom="0.5511811023622047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5"/>
  <sheetViews>
    <sheetView zoomScale="80" zoomScaleNormal="80" workbookViewId="0">
      <selection activeCell="D39" sqref="D39"/>
    </sheetView>
  </sheetViews>
  <sheetFormatPr defaultRowHeight="13.8" x14ac:dyDescent="0.25"/>
  <cols>
    <col min="1" max="1" width="14.109375" style="83" bestFit="1" customWidth="1"/>
    <col min="2" max="9" width="13.6640625" style="83" customWidth="1"/>
    <col min="10" max="10" width="12.6640625" style="83" bestFit="1" customWidth="1"/>
    <col min="11" max="11" width="11" style="83" customWidth="1"/>
    <col min="12" max="12" width="30.109375" style="83" bestFit="1" customWidth="1"/>
    <col min="13" max="13" width="27.33203125" style="83" bestFit="1" customWidth="1"/>
    <col min="14" max="16384" width="8.88671875" style="83"/>
  </cols>
  <sheetData>
    <row r="1" spans="1:13" ht="16.2" thickBot="1" x14ac:dyDescent="0.35">
      <c r="A1" s="84"/>
      <c r="B1" s="228" t="s">
        <v>38</v>
      </c>
      <c r="C1" s="229"/>
      <c r="D1" s="229"/>
      <c r="E1" s="229"/>
      <c r="F1" s="229"/>
      <c r="G1" s="229"/>
      <c r="H1" s="229"/>
      <c r="I1" s="230"/>
      <c r="J1" s="84"/>
      <c r="K1" s="84"/>
    </row>
    <row r="2" spans="1:13" ht="14.4" thickBot="1" x14ac:dyDescent="0.3">
      <c r="A2" s="85" t="s">
        <v>37</v>
      </c>
      <c r="B2" s="86">
        <v>1</v>
      </c>
      <c r="C2" s="87">
        <v>2</v>
      </c>
      <c r="D2" s="87">
        <v>3</v>
      </c>
      <c r="E2" s="87">
        <v>4</v>
      </c>
      <c r="F2" s="87">
        <v>5</v>
      </c>
      <c r="G2" s="87">
        <v>6</v>
      </c>
      <c r="H2" s="87">
        <v>7</v>
      </c>
      <c r="I2" s="88">
        <v>8</v>
      </c>
      <c r="J2" s="89"/>
      <c r="K2" s="89"/>
      <c r="L2" s="90"/>
      <c r="M2" s="90"/>
    </row>
    <row r="3" spans="1:13" x14ac:dyDescent="0.25">
      <c r="A3" s="91" t="s">
        <v>3</v>
      </c>
      <c r="B3" s="92">
        <f>'Data Entry'!H4</f>
        <v>0</v>
      </c>
      <c r="C3" s="93">
        <f>'Data Entry'!H17</f>
        <v>0</v>
      </c>
      <c r="D3" s="93">
        <f>'Data Entry'!H30</f>
        <v>0</v>
      </c>
      <c r="E3" s="93">
        <f>'Data Entry'!H43</f>
        <v>0</v>
      </c>
      <c r="F3" s="93">
        <f>'Data Entry'!H56</f>
        <v>0</v>
      </c>
      <c r="G3" s="93">
        <f>'Data Entry'!H69</f>
        <v>0</v>
      </c>
      <c r="H3" s="93">
        <f>'Data Entry'!H82</f>
        <v>0</v>
      </c>
      <c r="I3" s="94">
        <f>'Data Entry'!H95</f>
        <v>0</v>
      </c>
      <c r="J3" s="95"/>
      <c r="K3" s="95"/>
      <c r="L3" s="96"/>
      <c r="M3" s="97"/>
    </row>
    <row r="4" spans="1:13" x14ac:dyDescent="0.25">
      <c r="A4" s="98" t="s">
        <v>4</v>
      </c>
      <c r="B4" s="99">
        <f>'Data Entry'!H5</f>
        <v>0</v>
      </c>
      <c r="C4" s="100">
        <f>'Data Entry'!H18</f>
        <v>0</v>
      </c>
      <c r="D4" s="100">
        <f>'Data Entry'!H31</f>
        <v>0</v>
      </c>
      <c r="E4" s="100">
        <f>'Data Entry'!H44</f>
        <v>0</v>
      </c>
      <c r="F4" s="100">
        <f>'Data Entry'!H57</f>
        <v>0</v>
      </c>
      <c r="G4" s="100">
        <f>'Data Entry'!H70</f>
        <v>0</v>
      </c>
      <c r="H4" s="100">
        <f>'Data Entry'!H83</f>
        <v>0</v>
      </c>
      <c r="I4" s="101">
        <f>'Data Entry'!H96</f>
        <v>0</v>
      </c>
      <c r="J4" s="95"/>
      <c r="K4" s="95"/>
      <c r="L4" s="102"/>
      <c r="M4" s="97"/>
    </row>
    <row r="5" spans="1:13" x14ac:dyDescent="0.25">
      <c r="A5" s="98" t="s">
        <v>5</v>
      </c>
      <c r="B5" s="99">
        <f>'Data Entry'!H6</f>
        <v>0</v>
      </c>
      <c r="C5" s="100">
        <f>'Data Entry'!H19</f>
        <v>0</v>
      </c>
      <c r="D5" s="100">
        <f>'Data Entry'!H32</f>
        <v>0</v>
      </c>
      <c r="E5" s="100">
        <f>'Data Entry'!H45</f>
        <v>0</v>
      </c>
      <c r="F5" s="100">
        <f>'Data Entry'!H58</f>
        <v>0</v>
      </c>
      <c r="G5" s="100">
        <f>'Data Entry'!H71</f>
        <v>0</v>
      </c>
      <c r="H5" s="100">
        <f>'Data Entry'!H84</f>
        <v>0</v>
      </c>
      <c r="I5" s="101">
        <f>'Data Entry'!H97</f>
        <v>0</v>
      </c>
      <c r="J5" s="95"/>
      <c r="K5" s="95"/>
      <c r="L5" s="102"/>
      <c r="M5" s="97"/>
    </row>
    <row r="6" spans="1:13" x14ac:dyDescent="0.25">
      <c r="A6" s="98" t="s">
        <v>6</v>
      </c>
      <c r="B6" s="99">
        <f>'Data Entry'!H7</f>
        <v>0</v>
      </c>
      <c r="C6" s="100">
        <f>'Data Entry'!H20</f>
        <v>0</v>
      </c>
      <c r="D6" s="100">
        <f>'Data Entry'!H33</f>
        <v>0</v>
      </c>
      <c r="E6" s="100">
        <f>'Data Entry'!H46</f>
        <v>0</v>
      </c>
      <c r="F6" s="100">
        <f>'Data Entry'!H59</f>
        <v>0</v>
      </c>
      <c r="G6" s="100">
        <f>'Data Entry'!H72</f>
        <v>0</v>
      </c>
      <c r="H6" s="100">
        <f>'Data Entry'!H85</f>
        <v>0</v>
      </c>
      <c r="I6" s="101">
        <f>'Data Entry'!H98</f>
        <v>0</v>
      </c>
      <c r="J6" s="95"/>
      <c r="K6" s="95"/>
      <c r="L6" s="102"/>
      <c r="M6" s="97"/>
    </row>
    <row r="7" spans="1:13" x14ac:dyDescent="0.25">
      <c r="A7" s="103" t="s">
        <v>7</v>
      </c>
      <c r="B7" s="99">
        <f>'Data Entry'!H8</f>
        <v>0</v>
      </c>
      <c r="C7" s="100">
        <f>'Data Entry'!H21</f>
        <v>0</v>
      </c>
      <c r="D7" s="100">
        <f>'Data Entry'!H34</f>
        <v>0</v>
      </c>
      <c r="E7" s="100">
        <f>'Data Entry'!H47</f>
        <v>0</v>
      </c>
      <c r="F7" s="100">
        <f>'Data Entry'!H60</f>
        <v>0</v>
      </c>
      <c r="G7" s="100">
        <f>'Data Entry'!H73</f>
        <v>0</v>
      </c>
      <c r="H7" s="100">
        <f>'Data Entry'!H86</f>
        <v>0</v>
      </c>
      <c r="I7" s="101">
        <f>'Data Entry'!H99</f>
        <v>0</v>
      </c>
      <c r="J7" s="95"/>
      <c r="K7" s="95"/>
      <c r="L7" s="102"/>
      <c r="M7" s="97"/>
    </row>
    <row r="8" spans="1:13" x14ac:dyDescent="0.25">
      <c r="A8" s="98" t="s">
        <v>55</v>
      </c>
      <c r="B8" s="99">
        <f>'Data Entry'!H9</f>
        <v>0</v>
      </c>
      <c r="C8" s="100">
        <f>'Data Entry'!H22</f>
        <v>0</v>
      </c>
      <c r="D8" s="100">
        <f>'Data Entry'!H35</f>
        <v>0</v>
      </c>
      <c r="E8" s="100">
        <f>'Data Entry'!H48</f>
        <v>0</v>
      </c>
      <c r="F8" s="100">
        <f>'Data Entry'!H61</f>
        <v>0</v>
      </c>
      <c r="G8" s="100">
        <f>'Data Entry'!H74</f>
        <v>0</v>
      </c>
      <c r="H8" s="100">
        <f>'Data Entry'!H87</f>
        <v>0</v>
      </c>
      <c r="I8" s="101">
        <f>'Data Entry'!H100</f>
        <v>0</v>
      </c>
      <c r="J8" s="95"/>
      <c r="K8" s="95"/>
      <c r="L8" s="102"/>
      <c r="M8" s="97"/>
    </row>
    <row r="9" spans="1:13" x14ac:dyDescent="0.25">
      <c r="A9" s="98" t="s">
        <v>56</v>
      </c>
      <c r="B9" s="99">
        <f>'Data Entry'!H10</f>
        <v>0</v>
      </c>
      <c r="C9" s="100">
        <f>'Data Entry'!H23</f>
        <v>0</v>
      </c>
      <c r="D9" s="100">
        <f>'Data Entry'!H36</f>
        <v>0</v>
      </c>
      <c r="E9" s="100">
        <f>'Data Entry'!H49</f>
        <v>0</v>
      </c>
      <c r="F9" s="100">
        <f>'Data Entry'!H62</f>
        <v>0</v>
      </c>
      <c r="G9" s="100">
        <f>'Data Entry'!H75</f>
        <v>0</v>
      </c>
      <c r="H9" s="100">
        <f>'Data Entry'!H88</f>
        <v>0</v>
      </c>
      <c r="I9" s="101">
        <f>'Data Entry'!H101</f>
        <v>0</v>
      </c>
      <c r="J9" s="95"/>
      <c r="K9" s="95"/>
      <c r="L9" s="102"/>
      <c r="M9" s="97"/>
    </row>
    <row r="10" spans="1:13" ht="14.4" thickBot="1" x14ac:dyDescent="0.3">
      <c r="A10" s="104" t="s">
        <v>57</v>
      </c>
      <c r="B10" s="105">
        <f>'Data Entry'!H11</f>
        <v>0</v>
      </c>
      <c r="C10" s="106">
        <f>'Data Entry'!H24</f>
        <v>0</v>
      </c>
      <c r="D10" s="106">
        <f>'Data Entry'!H37</f>
        <v>0</v>
      </c>
      <c r="E10" s="106">
        <f>'Data Entry'!H50</f>
        <v>0</v>
      </c>
      <c r="F10" s="106">
        <f>'Data Entry'!H63</f>
        <v>0</v>
      </c>
      <c r="G10" s="106">
        <f>'Data Entry'!H76</f>
        <v>0</v>
      </c>
      <c r="H10" s="106">
        <f>'Data Entry'!H89</f>
        <v>0</v>
      </c>
      <c r="I10" s="107">
        <f>'Data Entry'!H102</f>
        <v>0</v>
      </c>
      <c r="J10" s="95"/>
      <c r="K10" s="95"/>
      <c r="L10" s="102"/>
      <c r="M10" s="97"/>
    </row>
    <row r="11" spans="1:13" x14ac:dyDescent="0.25">
      <c r="A11" s="108"/>
      <c r="B11" s="84"/>
      <c r="C11" s="84"/>
      <c r="D11" s="84"/>
      <c r="E11" s="84"/>
      <c r="F11" s="84"/>
      <c r="G11" s="84"/>
      <c r="H11" s="84"/>
      <c r="I11" s="84"/>
      <c r="J11" s="95"/>
      <c r="K11" s="95"/>
      <c r="L11" s="102"/>
      <c r="M11" s="97"/>
    </row>
    <row r="12" spans="1:13" ht="14.4" thickBot="1" x14ac:dyDescent="0.3">
      <c r="A12" s="84"/>
      <c r="B12" s="84"/>
      <c r="C12" s="84"/>
      <c r="D12" s="84"/>
      <c r="E12" s="84"/>
      <c r="F12" s="84"/>
      <c r="G12" s="84"/>
      <c r="H12" s="84"/>
      <c r="I12" s="84"/>
      <c r="J12" s="84"/>
      <c r="K12" s="84"/>
      <c r="M12" s="109"/>
    </row>
    <row r="13" spans="1:13" ht="18.600000000000001" thickBot="1" x14ac:dyDescent="0.35">
      <c r="A13" s="110"/>
      <c r="B13" s="252" t="s">
        <v>79</v>
      </c>
      <c r="C13" s="249"/>
      <c r="D13" s="249"/>
      <c r="E13" s="249"/>
      <c r="F13" s="249"/>
      <c r="G13" s="249"/>
      <c r="H13" s="249"/>
      <c r="I13" s="253"/>
      <c r="J13" s="84"/>
      <c r="K13" s="84"/>
    </row>
    <row r="14" spans="1:13" ht="16.8" thickBot="1" x14ac:dyDescent="0.3">
      <c r="A14" s="85" t="s">
        <v>37</v>
      </c>
      <c r="B14" s="111">
        <v>1</v>
      </c>
      <c r="C14" s="112">
        <v>2</v>
      </c>
      <c r="D14" s="112">
        <v>3</v>
      </c>
      <c r="E14" s="112">
        <v>4</v>
      </c>
      <c r="F14" s="87">
        <v>5</v>
      </c>
      <c r="G14" s="87">
        <v>6</v>
      </c>
      <c r="H14" s="87">
        <v>7</v>
      </c>
      <c r="I14" s="88">
        <v>8</v>
      </c>
      <c r="J14" s="113" t="s">
        <v>80</v>
      </c>
      <c r="K14" s="114" t="s">
        <v>16</v>
      </c>
    </row>
    <row r="15" spans="1:13" x14ac:dyDescent="0.25">
      <c r="A15" s="115" t="s">
        <v>3</v>
      </c>
      <c r="B15" s="116" t="str">
        <f>IF('Site Description'!$C$35&gt;0,B3/'Site Description'!$C$35,"NO TRANSECT")</f>
        <v>NO TRANSECT</v>
      </c>
      <c r="C15" s="116" t="str">
        <f>IF('Site Description'!$D$35&gt;0,C3/'Site Description'!$D$35,"NO TRANSECT")</f>
        <v>NO TRANSECT</v>
      </c>
      <c r="D15" s="116" t="str">
        <f>IF('Site Description'!$E$35&gt;0,D3/'Site Description'!$E$35,"NO TRANSECT")</f>
        <v>NO TRANSECT</v>
      </c>
      <c r="E15" s="116" t="str">
        <f>IF('Site Description'!$F$35&gt;0,E3/'Site Description'!$F$35,"NO TRANSECT")</f>
        <v>NO TRANSECT</v>
      </c>
      <c r="F15" s="116" t="str">
        <f>IF('Site Description'!$G$35&gt;0,F3/'Site Description'!$G$35,"NO TRANSECT")</f>
        <v>NO TRANSECT</v>
      </c>
      <c r="G15" s="116" t="str">
        <f>IF('Site Description'!$H$35&gt;0,G3/'Site Description'!$H$35,"NO TRANSECT")</f>
        <v>NO TRANSECT</v>
      </c>
      <c r="H15" s="116" t="str">
        <f>IF('Site Description'!$I$35&gt;0,H3/'Site Description'!$I$35,"NO TRANSECT")</f>
        <v>NO TRANSECT</v>
      </c>
      <c r="I15" s="117" t="str">
        <f>IF('Site Description'!$J$35&gt;0,I3/'Site Description'!$J$35,"NO TRANSECT")</f>
        <v>NO TRANSECT</v>
      </c>
      <c r="J15" s="118" t="e">
        <f>AVERAGE(B15:H15)</f>
        <v>#DIV/0!</v>
      </c>
      <c r="K15" s="119" t="e">
        <f>STDEV(B15:H15)</f>
        <v>#DIV/0!</v>
      </c>
    </row>
    <row r="16" spans="1:13" x14ac:dyDescent="0.25">
      <c r="A16" s="120" t="s">
        <v>4</v>
      </c>
      <c r="B16" s="121" t="str">
        <f>IF('Site Description'!$C$35&gt;0,B4/'Site Description'!$C$35,"NO TRANSECT")</f>
        <v>NO TRANSECT</v>
      </c>
      <c r="C16" s="121" t="str">
        <f>IF('Site Description'!$D$35&gt;0,C4/'Site Description'!$D$35,"NO TRANSECT")</f>
        <v>NO TRANSECT</v>
      </c>
      <c r="D16" s="121" t="str">
        <f>IF('Site Description'!$E$35&gt;0,D4/'Site Description'!$E$35,"NO TRANSECT")</f>
        <v>NO TRANSECT</v>
      </c>
      <c r="E16" s="121" t="str">
        <f>IF('Site Description'!$F$35&gt;0,E4/'Site Description'!$F$35,"NO TRANSECT")</f>
        <v>NO TRANSECT</v>
      </c>
      <c r="F16" s="121" t="str">
        <f>IF('Site Description'!$G$35&gt;0,F4/'Site Description'!$G$35,"NO TRANSECT")</f>
        <v>NO TRANSECT</v>
      </c>
      <c r="G16" s="121" t="str">
        <f>IF('Site Description'!$H$35&gt;0,G4/'Site Description'!$H$35,"NO TRANSECT")</f>
        <v>NO TRANSECT</v>
      </c>
      <c r="H16" s="121" t="str">
        <f>IF('Site Description'!$I$35&gt;0,H4/'Site Description'!$I$35,"NO TRANSECT")</f>
        <v>NO TRANSECT</v>
      </c>
      <c r="I16" s="122" t="str">
        <f>IF('Site Description'!$J$35&gt;0,I4/'Site Description'!$J$35,"NO TRANSECT")</f>
        <v>NO TRANSECT</v>
      </c>
      <c r="J16" s="123" t="e">
        <f t="shared" ref="J16:J22" si="0">AVERAGE(B16:H16)</f>
        <v>#DIV/0!</v>
      </c>
      <c r="K16" s="124" t="e">
        <f t="shared" ref="K16:K22" si="1">STDEV(B16:H16)</f>
        <v>#DIV/0!</v>
      </c>
    </row>
    <row r="17" spans="1:11" x14ac:dyDescent="0.25">
      <c r="A17" s="120" t="s">
        <v>5</v>
      </c>
      <c r="B17" s="121" t="str">
        <f>IF('Site Description'!$C$35&gt;0,B5/'Site Description'!$C$35,"NO TRANSECT")</f>
        <v>NO TRANSECT</v>
      </c>
      <c r="C17" s="121" t="str">
        <f>IF('Site Description'!$D$35&gt;0,C5/'Site Description'!$D$35,"NO TRANSECT")</f>
        <v>NO TRANSECT</v>
      </c>
      <c r="D17" s="121" t="str">
        <f>IF('Site Description'!$E$35&gt;0,D5/'Site Description'!$E$35,"NO TRANSECT")</f>
        <v>NO TRANSECT</v>
      </c>
      <c r="E17" s="121" t="str">
        <f>IF('Site Description'!$F$35&gt;0,E5/'Site Description'!$F$35,"NO TRANSECT")</f>
        <v>NO TRANSECT</v>
      </c>
      <c r="F17" s="121" t="str">
        <f>IF('Site Description'!$G$35&gt;0,F5/'Site Description'!$G$35,"NO TRANSECT")</f>
        <v>NO TRANSECT</v>
      </c>
      <c r="G17" s="121" t="str">
        <f>IF('Site Description'!$H$35&gt;0,G5/'Site Description'!$H$35,"NO TRANSECT")</f>
        <v>NO TRANSECT</v>
      </c>
      <c r="H17" s="121" t="str">
        <f>IF('Site Description'!$I$35&gt;0,H5/'Site Description'!$I$35,"NO TRANSECT")</f>
        <v>NO TRANSECT</v>
      </c>
      <c r="I17" s="122" t="str">
        <f>IF('Site Description'!$J$35&gt;0,I5/'Site Description'!$J$35,"NO TRANSECT")</f>
        <v>NO TRANSECT</v>
      </c>
      <c r="J17" s="123" t="e">
        <f t="shared" si="0"/>
        <v>#DIV/0!</v>
      </c>
      <c r="K17" s="124" t="e">
        <f t="shared" si="1"/>
        <v>#DIV/0!</v>
      </c>
    </row>
    <row r="18" spans="1:11" x14ac:dyDescent="0.25">
      <c r="A18" s="120" t="s">
        <v>6</v>
      </c>
      <c r="B18" s="121" t="str">
        <f>IF('Site Description'!$C$35&gt;0,B6/'Site Description'!$C$35,"NO TRANSECT")</f>
        <v>NO TRANSECT</v>
      </c>
      <c r="C18" s="121" t="str">
        <f>IF('Site Description'!$D$35&gt;0,C6/'Site Description'!$D$35,"NO TRANSECT")</f>
        <v>NO TRANSECT</v>
      </c>
      <c r="D18" s="121" t="str">
        <f>IF('Site Description'!$E$35&gt;0,D6/'Site Description'!$E$35,"NO TRANSECT")</f>
        <v>NO TRANSECT</v>
      </c>
      <c r="E18" s="121" t="str">
        <f>IF('Site Description'!$F$35&gt;0,E6/'Site Description'!$F$35,"NO TRANSECT")</f>
        <v>NO TRANSECT</v>
      </c>
      <c r="F18" s="121" t="str">
        <f>IF('Site Description'!$G$35&gt;0,F6/'Site Description'!$G$35,"NO TRANSECT")</f>
        <v>NO TRANSECT</v>
      </c>
      <c r="G18" s="121" t="str">
        <f>IF('Site Description'!$H$35&gt;0,G6/'Site Description'!$H$35,"NO TRANSECT")</f>
        <v>NO TRANSECT</v>
      </c>
      <c r="H18" s="121" t="str">
        <f>IF('Site Description'!$I$35&gt;0,H6/'Site Description'!$I$35,"NO TRANSECT")</f>
        <v>NO TRANSECT</v>
      </c>
      <c r="I18" s="122" t="str">
        <f>IF('Site Description'!$J$35&gt;0,I6/'Site Description'!$J$35,"NO TRANSECT")</f>
        <v>NO TRANSECT</v>
      </c>
      <c r="J18" s="123" t="e">
        <f t="shared" si="0"/>
        <v>#DIV/0!</v>
      </c>
      <c r="K18" s="124" t="e">
        <f t="shared" si="1"/>
        <v>#DIV/0!</v>
      </c>
    </row>
    <row r="19" spans="1:11" x14ac:dyDescent="0.25">
      <c r="A19" s="125" t="s">
        <v>7</v>
      </c>
      <c r="B19" s="121" t="str">
        <f>IF('Site Description'!$C$35&gt;0,B7/'Site Description'!$C$35,"NO TRANSECT")</f>
        <v>NO TRANSECT</v>
      </c>
      <c r="C19" s="121" t="str">
        <f>IF('Site Description'!$D$35&gt;0,C7/'Site Description'!$D$35,"NO TRANSECT")</f>
        <v>NO TRANSECT</v>
      </c>
      <c r="D19" s="121" t="str">
        <f>IF('Site Description'!$E$35&gt;0,D7/'Site Description'!$E$35,"NO TRANSECT")</f>
        <v>NO TRANSECT</v>
      </c>
      <c r="E19" s="121" t="str">
        <f>IF('Site Description'!$F$35&gt;0,E7/'Site Description'!$F$35,"NO TRANSECT")</f>
        <v>NO TRANSECT</v>
      </c>
      <c r="F19" s="121" t="str">
        <f>IF('Site Description'!$G$35&gt;0,F7/'Site Description'!$G$35,"NO TRANSECT")</f>
        <v>NO TRANSECT</v>
      </c>
      <c r="G19" s="121" t="str">
        <f>IF('Site Description'!$H$35&gt;0,G7/'Site Description'!$H$35,"NO TRANSECT")</f>
        <v>NO TRANSECT</v>
      </c>
      <c r="H19" s="121" t="str">
        <f>IF('Site Description'!$I$35&gt;0,H7/'Site Description'!$I$35,"NO TRANSECT")</f>
        <v>NO TRANSECT</v>
      </c>
      <c r="I19" s="126" t="str">
        <f>IF('Site Description'!$J$35&gt;0,I7/'Site Description'!$J$35,"NO TRANSECT")</f>
        <v>NO TRANSECT</v>
      </c>
      <c r="J19" s="123" t="e">
        <f t="shared" si="0"/>
        <v>#DIV/0!</v>
      </c>
      <c r="K19" s="124" t="e">
        <f t="shared" si="1"/>
        <v>#DIV/0!</v>
      </c>
    </row>
    <row r="20" spans="1:11" x14ac:dyDescent="0.25">
      <c r="A20" s="125" t="s">
        <v>55</v>
      </c>
      <c r="B20" s="121" t="str">
        <f>IF('Site Description'!$C$35&gt;0,B8/'Site Description'!$C$35,"NO TRANSECT")</f>
        <v>NO TRANSECT</v>
      </c>
      <c r="C20" s="121" t="str">
        <f>IF('Site Description'!$D$35&gt;0,C8/'Site Description'!$D$35,"NO TRANSECT")</f>
        <v>NO TRANSECT</v>
      </c>
      <c r="D20" s="121" t="str">
        <f>IF('Site Description'!$E$35&gt;0,D8/'Site Description'!$E$35,"NO TRANSECT")</f>
        <v>NO TRANSECT</v>
      </c>
      <c r="E20" s="121" t="str">
        <f>IF('Site Description'!$F$35&gt;0,E8/'Site Description'!$F$35,"NO TRANSECT")</f>
        <v>NO TRANSECT</v>
      </c>
      <c r="F20" s="121" t="str">
        <f>IF('Site Description'!$G$35&gt;0,F8/'Site Description'!$G$35,"NO TRANSECT")</f>
        <v>NO TRANSECT</v>
      </c>
      <c r="G20" s="121" t="str">
        <f>IF('Site Description'!$H$35&gt;0,G8/'Site Description'!$H$35,"NO TRANSECT")</f>
        <v>NO TRANSECT</v>
      </c>
      <c r="H20" s="121" t="str">
        <f>IF('Site Description'!$I$35&gt;0,H8/'Site Description'!$I$35,"NO TRANSECT")</f>
        <v>NO TRANSECT</v>
      </c>
      <c r="I20" s="126" t="str">
        <f>IF('Site Description'!$J$35&gt;0,I8/'Site Description'!$J$35,"NO TRANSECT")</f>
        <v>NO TRANSECT</v>
      </c>
      <c r="J20" s="123" t="e">
        <f t="shared" si="0"/>
        <v>#DIV/0!</v>
      </c>
      <c r="K20" s="124" t="e">
        <f t="shared" si="1"/>
        <v>#DIV/0!</v>
      </c>
    </row>
    <row r="21" spans="1:11" x14ac:dyDescent="0.25">
      <c r="A21" s="125" t="s">
        <v>56</v>
      </c>
      <c r="B21" s="121" t="str">
        <f>IF('Site Description'!$C$35&gt;0,B9/'Site Description'!$C$35,"NO TRANSECT")</f>
        <v>NO TRANSECT</v>
      </c>
      <c r="C21" s="121" t="str">
        <f>IF('Site Description'!$D$35&gt;0,C9/'Site Description'!$D$35,"NO TRANSECT")</f>
        <v>NO TRANSECT</v>
      </c>
      <c r="D21" s="121" t="str">
        <f>IF('Site Description'!$E$35&gt;0,D9/'Site Description'!$E$35,"NO TRANSECT")</f>
        <v>NO TRANSECT</v>
      </c>
      <c r="E21" s="121" t="str">
        <f>IF('Site Description'!$F$35&gt;0,E9/'Site Description'!$F$35,"NO TRANSECT")</f>
        <v>NO TRANSECT</v>
      </c>
      <c r="F21" s="121" t="str">
        <f>IF('Site Description'!$G$35&gt;0,F9/'Site Description'!$G$35,"NO TRANSECT")</f>
        <v>NO TRANSECT</v>
      </c>
      <c r="G21" s="121" t="str">
        <f>IF('Site Description'!$H$35&gt;0,G9/'Site Description'!$H$35,"NO TRANSECT")</f>
        <v>NO TRANSECT</v>
      </c>
      <c r="H21" s="121" t="str">
        <f>IF('Site Description'!$I$35&gt;0,H9/'Site Description'!$I$35,"NO TRANSECT")</f>
        <v>NO TRANSECT</v>
      </c>
      <c r="I21" s="126" t="str">
        <f>IF('Site Description'!$J$35&gt;0,I9/'Site Description'!$J$35,"NO TRANSECT")</f>
        <v>NO TRANSECT</v>
      </c>
      <c r="J21" s="123" t="e">
        <f t="shared" si="0"/>
        <v>#DIV/0!</v>
      </c>
      <c r="K21" s="124" t="e">
        <f t="shared" si="1"/>
        <v>#DIV/0!</v>
      </c>
    </row>
    <row r="22" spans="1:11" ht="14.4" thickBot="1" x14ac:dyDescent="0.3">
      <c r="A22" s="127" t="s">
        <v>57</v>
      </c>
      <c r="B22" s="128" t="str">
        <f>IF('Site Description'!$C$35&gt;0,B10/'Site Description'!$C$35,"NO TRANSECT")</f>
        <v>NO TRANSECT</v>
      </c>
      <c r="C22" s="128" t="str">
        <f>IF('Site Description'!$D$35&gt;0,C10/'Site Description'!$D$35,"NO TRANSECT")</f>
        <v>NO TRANSECT</v>
      </c>
      <c r="D22" s="128" t="str">
        <f>IF('Site Description'!$E$35&gt;0,D10/'Site Description'!$E$35,"NO TRANSECT")</f>
        <v>NO TRANSECT</v>
      </c>
      <c r="E22" s="128" t="str">
        <f>IF('Site Description'!$F$35&gt;0,E10/'Site Description'!$F$35,"NO TRANSECT")</f>
        <v>NO TRANSECT</v>
      </c>
      <c r="F22" s="128" t="str">
        <f>IF('Site Description'!$G$35&gt;0,F10/'Site Description'!$G$35,"NO TRANSECT")</f>
        <v>NO TRANSECT</v>
      </c>
      <c r="G22" s="128" t="str">
        <f>IF('Site Description'!$H$35&gt;0,G10/'Site Description'!$H$35,"NO TRANSECT")</f>
        <v>NO TRANSECT</v>
      </c>
      <c r="H22" s="128" t="str">
        <f>IF('Site Description'!$I$35&gt;0,H10/'Site Description'!$I$35,"NO TRANSECT")</f>
        <v>NO TRANSECT</v>
      </c>
      <c r="I22" s="129" t="str">
        <f>IF('Site Description'!$J$35&gt;0,I10/'Site Description'!$J$35,"NO TRANSECT")</f>
        <v>NO TRANSECT</v>
      </c>
      <c r="J22" s="130" t="e">
        <f t="shared" si="0"/>
        <v>#DIV/0!</v>
      </c>
      <c r="K22" s="131" t="e">
        <f t="shared" si="1"/>
        <v>#DIV/0!</v>
      </c>
    </row>
    <row r="23" spans="1:11" x14ac:dyDescent="0.25">
      <c r="A23" s="84"/>
      <c r="B23" s="84"/>
      <c r="C23" s="84"/>
      <c r="D23" s="84"/>
      <c r="E23" s="84"/>
      <c r="F23" s="84"/>
      <c r="G23" s="84"/>
      <c r="H23" s="84"/>
      <c r="I23" s="84"/>
      <c r="J23" s="84"/>
      <c r="K23" s="84"/>
    </row>
    <row r="24" spans="1:11" ht="14.4" thickBot="1" x14ac:dyDescent="0.3">
      <c r="A24" s="84"/>
      <c r="B24" s="84"/>
      <c r="C24" s="84"/>
      <c r="D24" s="84"/>
      <c r="E24" s="84"/>
      <c r="F24" s="84"/>
      <c r="G24" s="84"/>
      <c r="H24" s="84"/>
      <c r="I24" s="84"/>
      <c r="J24" s="84"/>
      <c r="K24" s="84"/>
    </row>
    <row r="25" spans="1:11" ht="19.8" thickBot="1" x14ac:dyDescent="0.45">
      <c r="A25" s="110"/>
      <c r="B25" s="252" t="s">
        <v>81</v>
      </c>
      <c r="C25" s="249"/>
      <c r="D25" s="249"/>
      <c r="E25" s="249"/>
      <c r="F25" s="249"/>
      <c r="G25" s="249"/>
      <c r="H25" s="249"/>
      <c r="I25" s="253"/>
      <c r="J25" s="84"/>
      <c r="K25" s="84"/>
    </row>
    <row r="26" spans="1:11" ht="14.4" thickBot="1" x14ac:dyDescent="0.3">
      <c r="A26" s="85" t="s">
        <v>37</v>
      </c>
      <c r="B26" s="111">
        <v>1</v>
      </c>
      <c r="C26" s="112">
        <v>2</v>
      </c>
      <c r="D26" s="112">
        <v>3</v>
      </c>
      <c r="E26" s="112">
        <v>4</v>
      </c>
      <c r="F26" s="87">
        <v>5</v>
      </c>
      <c r="G26" s="87">
        <v>6</v>
      </c>
      <c r="H26" s="87">
        <v>7</v>
      </c>
      <c r="I26" s="88">
        <v>8</v>
      </c>
      <c r="J26" s="113" t="s">
        <v>49</v>
      </c>
      <c r="K26" s="114" t="s">
        <v>16</v>
      </c>
    </row>
    <row r="27" spans="1:11" x14ac:dyDescent="0.25">
      <c r="A27" s="115" t="s">
        <v>3</v>
      </c>
      <c r="B27" s="132" t="str">
        <f>IF('Site Description'!$C$35&gt;1,(SUM('Data Entry'!$B4:$G4)/'Site Description'!$C$35)*Equations!$B7*365,"NO TRANSECT")</f>
        <v>NO TRANSECT</v>
      </c>
      <c r="C27" s="132" t="str">
        <f>IF('Site Description'!$D$35&gt;1,(SUM('Data Entry'!$B17:$G17)/'Site Description'!$D$35)*Equations!$B7*365,"NO TRANSECT")</f>
        <v>NO TRANSECT</v>
      </c>
      <c r="D27" s="132" t="str">
        <f>IF('Site Description'!$E$35&gt;1,(SUM('Data Entry'!$B30:$G30)/'Site Description'!$E$35)*Equations!$B7*365,"NO TRANSECT")</f>
        <v>NO TRANSECT</v>
      </c>
      <c r="E27" s="132" t="str">
        <f>IF('Site Description'!$F$35&gt;1,(SUM('Data Entry'!$B43:$G43)/'Site Description'!$F$35)*Equations!$B7*365,"NO TRANSECT")</f>
        <v>NO TRANSECT</v>
      </c>
      <c r="F27" s="132" t="str">
        <f>IF('Site Description'!$G$35&gt;1,(SUM('Data Entry'!$B56:$G56)/'Site Description'!$G$35)*Equations!$B7*365,"NO TRANSECT")</f>
        <v>NO TRANSECT</v>
      </c>
      <c r="G27" s="132" t="str">
        <f>IF('Site Description'!$H$35&gt;1,(SUM('Data Entry'!$B69:$G69)/'Site Description'!$H$35)*Equations!$B7*365,"NO TRANSECT")</f>
        <v>NO TRANSECT</v>
      </c>
      <c r="H27" s="132" t="str">
        <f>IF('Site Description'!$I$35&gt;1,(SUM('Data Entry'!$B82:$G82)/'Site Description'!$I$35)*Equations!$B7*365,"NO TRANSECT")</f>
        <v>NO TRANSECT</v>
      </c>
      <c r="I27" s="132" t="str">
        <f>IF('Site Description'!$J$35&gt;1,(SUM('Data Entry'!$B95:$G95)/'Site Description'!$J$35)*Equations!$B7*365,"NO TRANSECT")</f>
        <v>NO TRANSECT</v>
      </c>
      <c r="J27" s="118" t="e">
        <f>AVERAGE(B27:H27)</f>
        <v>#DIV/0!</v>
      </c>
      <c r="K27" s="119" t="e">
        <f>STDEV(C27:H27)</f>
        <v>#DIV/0!</v>
      </c>
    </row>
    <row r="28" spans="1:11" x14ac:dyDescent="0.25">
      <c r="A28" s="120" t="s">
        <v>4</v>
      </c>
      <c r="B28" s="132" t="str">
        <f>IF('Site Description'!$C$35&gt;1,(SUM('Data Entry'!$B5:$G5)/'Site Description'!$C$35)*Equations!$B8*365,"NO TRANSECT")</f>
        <v>NO TRANSECT</v>
      </c>
      <c r="C28" s="132" t="str">
        <f>IF('Site Description'!$D$35&gt;1,(SUM('Data Entry'!$B18:$G18)/'Site Description'!$D$35)*Equations!$B8*365,"NO TRANSECT")</f>
        <v>NO TRANSECT</v>
      </c>
      <c r="D28" s="132" t="str">
        <f>IF('Site Description'!$E$35&gt;1,(SUM('Data Entry'!$B31:$G31)/'Site Description'!$E$35)*Equations!$B8*365,"NO TRANSECT")</f>
        <v>NO TRANSECT</v>
      </c>
      <c r="E28" s="132" t="str">
        <f>IF('Site Description'!$F$35&gt;1,(SUM('Data Entry'!$B44:$G44)/'Site Description'!$F$35)*Equations!$B8*365,"NO TRANSECT")</f>
        <v>NO TRANSECT</v>
      </c>
      <c r="F28" s="132" t="str">
        <f>IF('Site Description'!$G$35&gt;1,(SUM('Data Entry'!$B57:$G57)/'Site Description'!$G$35)*Equations!$B8*365,"NO TRANSECT")</f>
        <v>NO TRANSECT</v>
      </c>
      <c r="G28" s="132" t="str">
        <f>IF('Site Description'!$H$35&gt;1,(SUM('Data Entry'!$B70:$G70)/'Site Description'!$H$35)*Equations!$B8*365,"NO TRANSECT")</f>
        <v>NO TRANSECT</v>
      </c>
      <c r="H28" s="132" t="str">
        <f>IF('Site Description'!$I$35&gt;1,(SUM('Data Entry'!$B83:$G83)/'Site Description'!$I$35)*Equations!$B8*365,"NO TRANSECT")</f>
        <v>NO TRANSECT</v>
      </c>
      <c r="I28" s="132" t="str">
        <f>IF('Site Description'!$J$35&gt;1,(SUM('Data Entry'!$B96:$G96)/'Site Description'!$J$35)*Equations!$B8*365,"NO TRANSECT")</f>
        <v>NO TRANSECT</v>
      </c>
      <c r="J28" s="123" t="e">
        <f t="shared" ref="J28:J35" si="2">AVERAGE(B28:H28)</f>
        <v>#DIV/0!</v>
      </c>
      <c r="K28" s="124" t="e">
        <f t="shared" ref="K28:K35" si="3">STDEV(C28:H28)</f>
        <v>#DIV/0!</v>
      </c>
    </row>
    <row r="29" spans="1:11" x14ac:dyDescent="0.25">
      <c r="A29" s="120" t="s">
        <v>5</v>
      </c>
      <c r="B29" s="132" t="str">
        <f>IF('Site Description'!$C$35&gt;1,(SUM('Data Entry'!$B6:$G6)/'Site Description'!$C$35)*Equations!$B9*365,"NO TRANSECT")</f>
        <v>NO TRANSECT</v>
      </c>
      <c r="C29" s="132" t="str">
        <f>IF('Site Description'!$D$35&gt;1,(SUM('Data Entry'!$B19:$G19)/'Site Description'!$D$35)*Equations!$B9*365,"NO TRANSECT")</f>
        <v>NO TRANSECT</v>
      </c>
      <c r="D29" s="132" t="str">
        <f>IF('Site Description'!$E$35&gt;1,(SUM('Data Entry'!$B32:$G32)/'Site Description'!$E$35)*Equations!$B9*365,"NO TRANSECT")</f>
        <v>NO TRANSECT</v>
      </c>
      <c r="E29" s="132" t="str">
        <f>IF('Site Description'!$F$35&gt;1,(SUM('Data Entry'!$B45:$G45)/'Site Description'!$F$35)*Equations!$B9*365,"NO TRANSECT")</f>
        <v>NO TRANSECT</v>
      </c>
      <c r="F29" s="132" t="str">
        <f>IF('Site Description'!$G$35&gt;1,(SUM('Data Entry'!$B58:$G58)/'Site Description'!$G$35)*Equations!$B9*365,"NO TRANSECT")</f>
        <v>NO TRANSECT</v>
      </c>
      <c r="G29" s="132" t="str">
        <f>IF('Site Description'!$H$35&gt;1,(SUM('Data Entry'!$B71:$G71)/'Site Description'!$H$35)*Equations!$B9*365,"NO TRANSECT")</f>
        <v>NO TRANSECT</v>
      </c>
      <c r="H29" s="132" t="str">
        <f>IF('Site Description'!$I$35&gt;1,(SUM('Data Entry'!$B84:$G84)/'Site Description'!$I$35)*Equations!$B9*365,"NO TRANSECT")</f>
        <v>NO TRANSECT</v>
      </c>
      <c r="I29" s="132" t="str">
        <f>IF('Site Description'!$J$35&gt;1,(SUM('Data Entry'!$B97:$G97)/'Site Description'!$J$35)*Equations!$B9*365,"NO TRANSECT")</f>
        <v>NO TRANSECT</v>
      </c>
      <c r="J29" s="123" t="e">
        <f t="shared" si="2"/>
        <v>#DIV/0!</v>
      </c>
      <c r="K29" s="124" t="e">
        <f t="shared" si="3"/>
        <v>#DIV/0!</v>
      </c>
    </row>
    <row r="30" spans="1:11" x14ac:dyDescent="0.25">
      <c r="A30" s="120" t="s">
        <v>6</v>
      </c>
      <c r="B30" s="132" t="str">
        <f>IF('Site Description'!$C$35&gt;1,(SUM('Data Entry'!$B7:$G7)/'Site Description'!$C$35)*Equations!$B10*365,"NO TRANSECT")</f>
        <v>NO TRANSECT</v>
      </c>
      <c r="C30" s="132" t="str">
        <f>IF('Site Description'!$D$35&gt;1,(SUM('Data Entry'!$B20:$G20)/'Site Description'!$D$35)*Equations!$B10*365,"NO TRANSECT")</f>
        <v>NO TRANSECT</v>
      </c>
      <c r="D30" s="132" t="str">
        <f>IF('Site Description'!$E$35&gt;1,(SUM('Data Entry'!$B33:$G33)/'Site Description'!$E$35)*Equations!$B10*365,"NO TRANSECT")</f>
        <v>NO TRANSECT</v>
      </c>
      <c r="E30" s="132" t="str">
        <f>IF('Site Description'!$F$35&gt;1,(SUM('Data Entry'!$B46:$G46)/'Site Description'!$F$35)*Equations!$B10*365,"NO TRANSECT")</f>
        <v>NO TRANSECT</v>
      </c>
      <c r="F30" s="132" t="str">
        <f>IF('Site Description'!$G$35&gt;1,(SUM('Data Entry'!$B59:$G59)/'Site Description'!$G$35)*Equations!$B10*365,"NO TRANSECT")</f>
        <v>NO TRANSECT</v>
      </c>
      <c r="G30" s="132" t="str">
        <f>IF('Site Description'!$H$35&gt;1,(SUM('Data Entry'!$B72:$G72)/'Site Description'!$H$35)*Equations!$B10*365,"NO TRANSECT")</f>
        <v>NO TRANSECT</v>
      </c>
      <c r="H30" s="132" t="str">
        <f>IF('Site Description'!$I$35&gt;1,(SUM('Data Entry'!$B85:$G85)/'Site Description'!$I$35)*Equations!$B10*365,"NO TRANSECT")</f>
        <v>NO TRANSECT</v>
      </c>
      <c r="I30" s="132" t="str">
        <f>IF('Site Description'!$J$35&gt;1,(SUM('Data Entry'!$B98:$G98)/'Site Description'!$J$35)*Equations!$B10*365,"NO TRANSECT")</f>
        <v>NO TRANSECT</v>
      </c>
      <c r="J30" s="123" t="e">
        <f t="shared" si="2"/>
        <v>#DIV/0!</v>
      </c>
      <c r="K30" s="124" t="e">
        <f t="shared" si="3"/>
        <v>#DIV/0!</v>
      </c>
    </row>
    <row r="31" spans="1:11" x14ac:dyDescent="0.25">
      <c r="A31" s="125" t="s">
        <v>7</v>
      </c>
      <c r="B31" s="132" t="str">
        <f>IF('Site Description'!$C$35&gt;1,(SUM('Data Entry'!$B8:$G8)/'Site Description'!$C$35)*Equations!$B11*365,"NO TRANSECT")</f>
        <v>NO TRANSECT</v>
      </c>
      <c r="C31" s="132" t="str">
        <f>IF('Site Description'!$D$35&gt;1,(SUM('Data Entry'!$B21:$G21)/'Site Description'!$D$35)*Equations!$B11*365,"NO TRANSECT")</f>
        <v>NO TRANSECT</v>
      </c>
      <c r="D31" s="132" t="str">
        <f>IF('Site Description'!$E$35&gt;1,(SUM('Data Entry'!$B34:$G34)/'Site Description'!$E$35)*Equations!$B11*365,"NO TRANSECT")</f>
        <v>NO TRANSECT</v>
      </c>
      <c r="E31" s="132" t="str">
        <f>IF('Site Description'!$F$35&gt;1,(SUM('Data Entry'!$B47:$G47)/'Site Description'!$F$35)*Equations!$B11*365,"NO TRANSECT")</f>
        <v>NO TRANSECT</v>
      </c>
      <c r="F31" s="132" t="str">
        <f>IF('Site Description'!$G$35&gt;1,(SUM('Data Entry'!$B60:$G60)/'Site Description'!$G$35)*Equations!$B11*365,"NO TRANSECT")</f>
        <v>NO TRANSECT</v>
      </c>
      <c r="G31" s="132" t="str">
        <f>IF('Site Description'!$H$35&gt;1,(SUM('Data Entry'!$B73:$G73)/'Site Description'!$H$35)*Equations!$B11*365,"NO TRANSECT")</f>
        <v>NO TRANSECT</v>
      </c>
      <c r="H31" s="132" t="str">
        <f>IF('Site Description'!$I$35&gt;1,(SUM('Data Entry'!$B86:$G86)/'Site Description'!$I$35)*Equations!$B11*365,"NO TRANSECT")</f>
        <v>NO TRANSECT</v>
      </c>
      <c r="I31" s="132" t="str">
        <f>IF('Site Description'!$J$35&gt;1,(SUM('Data Entry'!$B99:$G99)/'Site Description'!$J$35)*Equations!$B11*365,"NO TRANSECT")</f>
        <v>NO TRANSECT</v>
      </c>
      <c r="J31" s="123" t="e">
        <f t="shared" si="2"/>
        <v>#DIV/0!</v>
      </c>
      <c r="K31" s="124" t="e">
        <f t="shared" si="3"/>
        <v>#DIV/0!</v>
      </c>
    </row>
    <row r="32" spans="1:11" x14ac:dyDescent="0.25">
      <c r="A32" s="125" t="s">
        <v>55</v>
      </c>
      <c r="B32" s="132" t="str">
        <f>IF('Site Description'!$C$35&gt;1,(SUM('Data Entry'!$B9:$G9)/'Site Description'!$C$35)*Equations!$B12*365,"NO TRANSECT")</f>
        <v>NO TRANSECT</v>
      </c>
      <c r="C32" s="132" t="str">
        <f>IF('Site Description'!$D$35&gt;1,(SUM('Data Entry'!$B22:$G22)/'Site Description'!$D$35)*Equations!$B12*365,"NO TRANSECT")</f>
        <v>NO TRANSECT</v>
      </c>
      <c r="D32" s="132" t="str">
        <f>IF('Site Description'!$E$35&gt;1,(SUM('Data Entry'!$B35:$G35)/'Site Description'!$E$35)*Equations!$B12*365,"NO TRANSECT")</f>
        <v>NO TRANSECT</v>
      </c>
      <c r="E32" s="132" t="str">
        <f>IF('Site Description'!$F$35&gt;1,(SUM('Data Entry'!$B48:$G48)/'Site Description'!$F$35)*Equations!$B12*365,"NO TRANSECT")</f>
        <v>NO TRANSECT</v>
      </c>
      <c r="F32" s="132" t="str">
        <f>IF('Site Description'!$G$35&gt;1,(SUM('Data Entry'!$B61:$G61)/'Site Description'!$G$35)*Equations!$B12*365,"NO TRANSECT")</f>
        <v>NO TRANSECT</v>
      </c>
      <c r="G32" s="132" t="str">
        <f>IF('Site Description'!$H$35&gt;1,(SUM('Data Entry'!$B74:$G74)/'Site Description'!$H$35)*Equations!$B12*365,"NO TRANSECT")</f>
        <v>NO TRANSECT</v>
      </c>
      <c r="H32" s="132" t="str">
        <f>IF('Site Description'!$I$35&gt;1,(SUM('Data Entry'!$B87:$G87)/'Site Description'!$I$35)*Equations!$B12*365,"NO TRANSECT")</f>
        <v>NO TRANSECT</v>
      </c>
      <c r="I32" s="132" t="str">
        <f>IF('Site Description'!$J$35&gt;1,(SUM('Data Entry'!$B100:$G100)/'Site Description'!$J$35)*Equations!$B12*365,"NO TRANSECT")</f>
        <v>NO TRANSECT</v>
      </c>
      <c r="J32" s="123" t="e">
        <f t="shared" si="2"/>
        <v>#DIV/0!</v>
      </c>
      <c r="K32" s="124" t="e">
        <f t="shared" si="3"/>
        <v>#DIV/0!</v>
      </c>
    </row>
    <row r="33" spans="1:11" x14ac:dyDescent="0.25">
      <c r="A33" s="125" t="s">
        <v>56</v>
      </c>
      <c r="B33" s="132" t="str">
        <f>IF('Site Description'!$C$35&gt;1,(SUM('Data Entry'!$B10:$G10)/'Site Description'!$C$35)*Equations!$B13*365,"NO TRANSECT")</f>
        <v>NO TRANSECT</v>
      </c>
      <c r="C33" s="132" t="str">
        <f>IF('Site Description'!$D$35&gt;1,(SUM('Data Entry'!$B23:$G23)/'Site Description'!$D$35)*Equations!$B13*365,"NO TRANSECT")</f>
        <v>NO TRANSECT</v>
      </c>
      <c r="D33" s="132" t="str">
        <f>IF('Site Description'!$E$35&gt;1,(SUM('Data Entry'!$B36:$G36)/'Site Description'!$E$35)*Equations!$B13*365,"NO TRANSECT")</f>
        <v>NO TRANSECT</v>
      </c>
      <c r="E33" s="132" t="str">
        <f>IF('Site Description'!$F$35&gt;1,(SUM('Data Entry'!$B49:$G49)/'Site Description'!$F$35)*Equations!$B13*365,"NO TRANSECT")</f>
        <v>NO TRANSECT</v>
      </c>
      <c r="F33" s="132" t="str">
        <f>IF('Site Description'!$G$35&gt;1,(SUM('Data Entry'!$B62:$G62)/'Site Description'!$G$35)*Equations!$B13*365,"NO TRANSECT")</f>
        <v>NO TRANSECT</v>
      </c>
      <c r="G33" s="132" t="str">
        <f>IF('Site Description'!$H$35&gt;1,(SUM('Data Entry'!$B75:$G75)/'Site Description'!$H$35)*Equations!$B13*365,"NO TRANSECT")</f>
        <v>NO TRANSECT</v>
      </c>
      <c r="H33" s="132" t="str">
        <f>IF('Site Description'!$I$35&gt;1,(SUM('Data Entry'!$B88:$G88)/'Site Description'!$I$35)*Equations!$B13*365,"NO TRANSECT")</f>
        <v>NO TRANSECT</v>
      </c>
      <c r="I33" s="132" t="str">
        <f>IF('Site Description'!$J$35&gt;1,(SUM('Data Entry'!$B101:$G101)/'Site Description'!$J$35)*Equations!$B13*365,"NO TRANSECT")</f>
        <v>NO TRANSECT</v>
      </c>
      <c r="J33" s="123" t="e">
        <f t="shared" si="2"/>
        <v>#DIV/0!</v>
      </c>
      <c r="K33" s="124" t="e">
        <f t="shared" si="3"/>
        <v>#DIV/0!</v>
      </c>
    </row>
    <row r="34" spans="1:11" ht="14.4" thickBot="1" x14ac:dyDescent="0.3">
      <c r="A34" s="127" t="s">
        <v>57</v>
      </c>
      <c r="B34" s="132" t="str">
        <f>IF('Site Description'!$C$35&gt;1,(SUM('Data Entry'!$B11:$G11)/'Site Description'!$C$35)*Equations!$B14*365,"NO TRANSECT")</f>
        <v>NO TRANSECT</v>
      </c>
      <c r="C34" s="132" t="str">
        <f>IF('Site Description'!$D$35&gt;1,(SUM('Data Entry'!$B24:$G24)/'Site Description'!$D$35)*Equations!$B14*365,"NO TRANSECT")</f>
        <v>NO TRANSECT</v>
      </c>
      <c r="D34" s="132" t="str">
        <f>IF('Site Description'!$E$35&gt;1,(SUM('Data Entry'!$B37:$G37)/'Site Description'!$E$35)*Equations!$B14*365,"NO TRANSECT")</f>
        <v>NO TRANSECT</v>
      </c>
      <c r="E34" s="132" t="str">
        <f>IF('Site Description'!$F$35&gt;1,(SUM('Data Entry'!$B50:$G50)/'Site Description'!$F$35)*Equations!$B14*365,"NO TRANSECT")</f>
        <v>NO TRANSECT</v>
      </c>
      <c r="F34" s="132" t="str">
        <f>IF('Site Description'!$G$35&gt;1,(SUM('Data Entry'!$B63:$G63)/'Site Description'!$G$35)*Equations!$B14*365,"NO TRANSECT")</f>
        <v>NO TRANSECT</v>
      </c>
      <c r="G34" s="132" t="str">
        <f>IF('Site Description'!$H$35&gt;1,(SUM('Data Entry'!$B76:$G76)/'Site Description'!$H$35)*Equations!$B14*365,"NO TRANSECT")</f>
        <v>NO TRANSECT</v>
      </c>
      <c r="H34" s="132" t="str">
        <f>IF('Site Description'!$I$35&gt;1,(SUM('Data Entry'!$B89:$G89)/'Site Description'!$I$35)*Equations!$B14*365,"NO TRANSECT")</f>
        <v>NO TRANSECT</v>
      </c>
      <c r="I34" s="132" t="str">
        <f>IF('Site Description'!$J$35&gt;1,(SUM('Data Entry'!$B102:$G102)/'Site Description'!$J$35)*Equations!$B14*365,"NO TRANSECT")</f>
        <v>NO TRANSECT</v>
      </c>
      <c r="J34" s="123" t="e">
        <f t="shared" si="2"/>
        <v>#DIV/0!</v>
      </c>
      <c r="K34" s="124" t="e">
        <f t="shared" si="3"/>
        <v>#DIV/0!</v>
      </c>
    </row>
    <row r="35" spans="1:11" ht="14.4" thickBot="1" x14ac:dyDescent="0.3">
      <c r="A35" s="133" t="s">
        <v>8</v>
      </c>
      <c r="B35" s="134" t="str">
        <f>IF('Site Description'!C35&gt;1,SUM(B27:B34),"NO TRANSECT")</f>
        <v>NO TRANSECT</v>
      </c>
      <c r="C35" s="134" t="str">
        <f>IF('Site Description'!D35&gt;1,SUM(C27:C34),"NO TRANSECT")</f>
        <v>NO TRANSECT</v>
      </c>
      <c r="D35" s="134" t="str">
        <f>IF('Site Description'!E35&gt;1,SUM(D27:D34),"NO TRANSECT")</f>
        <v>NO TRANSECT</v>
      </c>
      <c r="E35" s="134" t="str">
        <f>IF('Site Description'!F35&gt;1,SUM(E27:E34),"NO TRANSECT")</f>
        <v>NO TRANSECT</v>
      </c>
      <c r="F35" s="134" t="str">
        <f>IF('Site Description'!G35&gt;1,SUM(F27:F34),"NO TRANSECT")</f>
        <v>NO TRANSECT</v>
      </c>
      <c r="G35" s="134" t="str">
        <f>IF('Site Description'!H35&gt;1,SUM(G27:G34),"NO TRANSECT")</f>
        <v>NO TRANSECT</v>
      </c>
      <c r="H35" s="134" t="str">
        <f>IF('Site Description'!I35&gt;1,SUM(H27:H34),"NO TRANSECT")</f>
        <v>NO TRANSECT</v>
      </c>
      <c r="I35" s="135" t="str">
        <f>IF('Site Description'!J35&gt;1,SUM(I27:I34),"NO TRANSECT")</f>
        <v>NO TRANSECT</v>
      </c>
      <c r="J35" s="136" t="e">
        <f t="shared" si="2"/>
        <v>#DIV/0!</v>
      </c>
      <c r="K35" s="137" t="e">
        <f t="shared" si="3"/>
        <v>#DIV/0!</v>
      </c>
    </row>
  </sheetData>
  <sheetProtection algorithmName="SHA-512" hashValue="0Mq8eTLPGegU0IjwVjHSs48IP04gESFPbVvx4XTMOwXeWFfDHGmooh7AESCH5M+InixUwnkcwZyRIxu89cpb3A==" saltValue="jXsV+rwUUqAFXUO36rsX8w==" spinCount="100000" sheet="1" objects="1" scenarios="1"/>
  <mergeCells count="3">
    <mergeCell ref="B25:I25"/>
    <mergeCell ref="B1:I1"/>
    <mergeCell ref="B13:I13"/>
  </mergeCells>
  <phoneticPr fontId="1" type="noConversion"/>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2"/>
  <sheetViews>
    <sheetView zoomScale="80" zoomScaleNormal="80" workbookViewId="0">
      <pane xSplit="1" topLeftCell="B1" activePane="topRight" state="frozen"/>
      <selection activeCell="B7" sqref="B7"/>
      <selection pane="topRight" sqref="A1:XFD1048576"/>
    </sheetView>
  </sheetViews>
  <sheetFormatPr defaultRowHeight="13.8" x14ac:dyDescent="0.25"/>
  <cols>
    <col min="1" max="1" width="14.109375" style="83" bestFit="1" customWidth="1"/>
    <col min="2" max="2" width="20" style="83" customWidth="1"/>
    <col min="3" max="3" width="18.88671875" style="83" customWidth="1"/>
    <col min="4" max="25" width="16.6640625" style="83" customWidth="1"/>
    <col min="26" max="16384" width="8.88671875" style="83"/>
  </cols>
  <sheetData>
    <row r="1" spans="1:25" ht="16.2" thickBot="1" x14ac:dyDescent="0.35">
      <c r="A1" s="138"/>
      <c r="B1" s="228" t="s">
        <v>38</v>
      </c>
      <c r="C1" s="229"/>
      <c r="D1" s="229"/>
      <c r="E1" s="229"/>
      <c r="F1" s="229"/>
      <c r="G1" s="230"/>
      <c r="H1" s="228" t="s">
        <v>38</v>
      </c>
      <c r="I1" s="229"/>
      <c r="J1" s="229"/>
      <c r="K1" s="229"/>
      <c r="L1" s="229"/>
      <c r="M1" s="230"/>
      <c r="N1" s="228" t="s">
        <v>38</v>
      </c>
      <c r="O1" s="229"/>
      <c r="P1" s="229"/>
      <c r="Q1" s="229"/>
      <c r="R1" s="229"/>
      <c r="S1" s="230"/>
      <c r="T1" s="228" t="s">
        <v>38</v>
      </c>
      <c r="U1" s="229"/>
      <c r="V1" s="229"/>
      <c r="W1" s="229"/>
      <c r="X1" s="229"/>
      <c r="Y1" s="230"/>
    </row>
    <row r="2" spans="1:25" ht="16.2" thickBot="1" x14ac:dyDescent="0.35">
      <c r="A2" s="139"/>
      <c r="B2" s="254" t="s">
        <v>9</v>
      </c>
      <c r="C2" s="255"/>
      <c r="D2" s="256"/>
      <c r="E2" s="228" t="s">
        <v>10</v>
      </c>
      <c r="F2" s="229"/>
      <c r="G2" s="230"/>
      <c r="H2" s="228" t="s">
        <v>11</v>
      </c>
      <c r="I2" s="229"/>
      <c r="J2" s="230"/>
      <c r="K2" s="228" t="s">
        <v>12</v>
      </c>
      <c r="L2" s="229"/>
      <c r="M2" s="230"/>
      <c r="N2" s="228" t="s">
        <v>13</v>
      </c>
      <c r="O2" s="229"/>
      <c r="P2" s="230"/>
      <c r="Q2" s="228" t="s">
        <v>14</v>
      </c>
      <c r="R2" s="229"/>
      <c r="S2" s="230"/>
      <c r="T2" s="228" t="s">
        <v>58</v>
      </c>
      <c r="U2" s="229"/>
      <c r="V2" s="230"/>
      <c r="W2" s="228" t="s">
        <v>59</v>
      </c>
      <c r="X2" s="229"/>
      <c r="Y2" s="230"/>
    </row>
    <row r="3" spans="1:25" ht="29.25" customHeight="1" x14ac:dyDescent="0.25">
      <c r="A3" s="140" t="s">
        <v>37</v>
      </c>
      <c r="B3" s="141" t="s">
        <v>72</v>
      </c>
      <c r="C3" s="141" t="s">
        <v>82</v>
      </c>
      <c r="D3" s="142" t="s">
        <v>39</v>
      </c>
      <c r="E3" s="141" t="s">
        <v>72</v>
      </c>
      <c r="F3" s="141" t="s">
        <v>82</v>
      </c>
      <c r="G3" s="142" t="s">
        <v>39</v>
      </c>
      <c r="H3" s="141" t="s">
        <v>72</v>
      </c>
      <c r="I3" s="141" t="s">
        <v>82</v>
      </c>
      <c r="J3" s="142" t="s">
        <v>39</v>
      </c>
      <c r="K3" s="141" t="s">
        <v>72</v>
      </c>
      <c r="L3" s="141" t="s">
        <v>82</v>
      </c>
      <c r="M3" s="142" t="s">
        <v>39</v>
      </c>
      <c r="N3" s="141" t="s">
        <v>72</v>
      </c>
      <c r="O3" s="141" t="s">
        <v>82</v>
      </c>
      <c r="P3" s="142" t="s">
        <v>39</v>
      </c>
      <c r="Q3" s="141" t="s">
        <v>72</v>
      </c>
      <c r="R3" s="141" t="s">
        <v>82</v>
      </c>
      <c r="S3" s="142" t="s">
        <v>39</v>
      </c>
      <c r="T3" s="141" t="s">
        <v>72</v>
      </c>
      <c r="U3" s="141" t="s">
        <v>82</v>
      </c>
      <c r="V3" s="142" t="s">
        <v>39</v>
      </c>
      <c r="W3" s="141" t="s">
        <v>72</v>
      </c>
      <c r="X3" s="141" t="s">
        <v>82</v>
      </c>
      <c r="Y3" s="142" t="s">
        <v>39</v>
      </c>
    </row>
    <row r="4" spans="1:25" x14ac:dyDescent="0.25">
      <c r="A4" s="91" t="s">
        <v>3</v>
      </c>
      <c r="B4" s="143">
        <f>SUM('Data Entry'!$B4,'Data Entry'!$F4)</f>
        <v>0</v>
      </c>
      <c r="C4" s="143">
        <f>SUM('Data Entry'!$C4,'Data Entry'!$D4,'Data Entry'!$E4)</f>
        <v>0</v>
      </c>
      <c r="D4" s="144">
        <f>SUM('Data Entry'!$G4)</f>
        <v>0</v>
      </c>
      <c r="E4" s="143">
        <f>SUM('Data Entry'!$B17,'Data Entry'!$F17)</f>
        <v>0</v>
      </c>
      <c r="F4" s="143">
        <f>SUM('Data Entry'!$C17,'Data Entry'!$D17,'Data Entry'!$E17)</f>
        <v>0</v>
      </c>
      <c r="G4" s="144">
        <f>SUM('Data Entry'!$G17)</f>
        <v>0</v>
      </c>
      <c r="H4" s="143">
        <f>SUM('Data Entry'!$B30,'Data Entry'!$F30)</f>
        <v>0</v>
      </c>
      <c r="I4" s="143">
        <f>SUM('Data Entry'!$C30,'Data Entry'!$D30,'Data Entry'!$E30)</f>
        <v>0</v>
      </c>
      <c r="J4" s="144">
        <f>SUM('Data Entry'!$G30)</f>
        <v>0</v>
      </c>
      <c r="K4" s="143">
        <f>SUM('Data Entry'!$B43,'Data Entry'!$F43)</f>
        <v>0</v>
      </c>
      <c r="L4" s="143">
        <f>SUM('Data Entry'!$C43,'Data Entry'!$D43,'Data Entry'!$E43)</f>
        <v>0</v>
      </c>
      <c r="M4" s="144">
        <f>SUM('Data Entry'!$G43)</f>
        <v>0</v>
      </c>
      <c r="N4" s="143">
        <f>SUM('Data Entry'!$B56,'Data Entry'!$F56)</f>
        <v>0</v>
      </c>
      <c r="O4" s="143">
        <f>SUM('Data Entry'!$C56,'Data Entry'!$D56,'Data Entry'!$E56)</f>
        <v>0</v>
      </c>
      <c r="P4" s="144">
        <f>SUM('Data Entry'!$G56)</f>
        <v>0</v>
      </c>
      <c r="Q4" s="143">
        <f>SUM('Data Entry'!$B69,'Data Entry'!$F69)</f>
        <v>0</v>
      </c>
      <c r="R4" s="143">
        <f>SUM('Data Entry'!$C69,'Data Entry'!$D69,'Data Entry'!$E69)</f>
        <v>0</v>
      </c>
      <c r="S4" s="144">
        <f>SUM('Data Entry'!$G69)</f>
        <v>0</v>
      </c>
      <c r="T4" s="143">
        <f>SUM('Data Entry'!$B82,'Data Entry'!$F82)</f>
        <v>0</v>
      </c>
      <c r="U4" s="143">
        <f>SUM('Data Entry'!$C82,'Data Entry'!$D82,'Data Entry'!$E82)</f>
        <v>0</v>
      </c>
      <c r="V4" s="144">
        <f>SUM('Data Entry'!$G82)</f>
        <v>0</v>
      </c>
      <c r="W4" s="143">
        <f>SUM('Data Entry'!$B95,'Data Entry'!$F95)</f>
        <v>0</v>
      </c>
      <c r="X4" s="143">
        <f>SUM('Data Entry'!$C95,'Data Entry'!$D95,'Data Entry'!$E95)</f>
        <v>0</v>
      </c>
      <c r="Y4" s="144">
        <f>SUM('Data Entry'!$G95)</f>
        <v>0</v>
      </c>
    </row>
    <row r="5" spans="1:25" x14ac:dyDescent="0.25">
      <c r="A5" s="98" t="s">
        <v>4</v>
      </c>
      <c r="B5" s="143">
        <f>SUM('Data Entry'!$B5,'Data Entry'!$F5)</f>
        <v>0</v>
      </c>
      <c r="C5" s="143">
        <f>SUM('Data Entry'!$C5,'Data Entry'!$D5,'Data Entry'!$E5)</f>
        <v>0</v>
      </c>
      <c r="D5" s="144">
        <f>SUM('Data Entry'!$G5)</f>
        <v>0</v>
      </c>
      <c r="E5" s="143">
        <f>SUM('Data Entry'!$B18,'Data Entry'!$F18)</f>
        <v>0</v>
      </c>
      <c r="F5" s="143">
        <f>SUM('Data Entry'!$C18,'Data Entry'!$D18,'Data Entry'!$E18)</f>
        <v>0</v>
      </c>
      <c r="G5" s="144">
        <f>SUM('Data Entry'!$G18)</f>
        <v>0</v>
      </c>
      <c r="H5" s="143">
        <f>SUM('Data Entry'!$B31,'Data Entry'!$F31)</f>
        <v>0</v>
      </c>
      <c r="I5" s="143">
        <f>SUM('Data Entry'!$C31,'Data Entry'!$D31,'Data Entry'!$E31)</f>
        <v>0</v>
      </c>
      <c r="J5" s="144">
        <f>SUM('Data Entry'!$G31)</f>
        <v>0</v>
      </c>
      <c r="K5" s="143">
        <f>SUM('Data Entry'!$B44,'Data Entry'!$F44)</f>
        <v>0</v>
      </c>
      <c r="L5" s="143">
        <f>SUM('Data Entry'!$C44,'Data Entry'!$D44,'Data Entry'!$E44)</f>
        <v>0</v>
      </c>
      <c r="M5" s="144">
        <f>SUM('Data Entry'!$G44)</f>
        <v>0</v>
      </c>
      <c r="N5" s="143">
        <f>SUM('Data Entry'!$B57,'Data Entry'!$F57)</f>
        <v>0</v>
      </c>
      <c r="O5" s="143">
        <f>SUM('Data Entry'!$C57,'Data Entry'!$D57,'Data Entry'!$E57)</f>
        <v>0</v>
      </c>
      <c r="P5" s="144">
        <f>SUM('Data Entry'!$G57)</f>
        <v>0</v>
      </c>
      <c r="Q5" s="143">
        <f>SUM('Data Entry'!$B70,'Data Entry'!$F70)</f>
        <v>0</v>
      </c>
      <c r="R5" s="143">
        <f>SUM('Data Entry'!$C70,'Data Entry'!$D70,'Data Entry'!$E70)</f>
        <v>0</v>
      </c>
      <c r="S5" s="144">
        <f>SUM('Data Entry'!$G70)</f>
        <v>0</v>
      </c>
      <c r="T5" s="143">
        <f>SUM('Data Entry'!$B83,'Data Entry'!$F83)</f>
        <v>0</v>
      </c>
      <c r="U5" s="143">
        <f>SUM('Data Entry'!$C83,'Data Entry'!$D83,'Data Entry'!$E83)</f>
        <v>0</v>
      </c>
      <c r="V5" s="144">
        <f>SUM('Data Entry'!$G83)</f>
        <v>0</v>
      </c>
      <c r="W5" s="143">
        <f>SUM('Data Entry'!$B96,'Data Entry'!$F96)</f>
        <v>0</v>
      </c>
      <c r="X5" s="143">
        <f>SUM('Data Entry'!$C96,'Data Entry'!$D96,'Data Entry'!$E96)</f>
        <v>0</v>
      </c>
      <c r="Y5" s="144">
        <f>SUM('Data Entry'!$G96)</f>
        <v>0</v>
      </c>
    </row>
    <row r="6" spans="1:25" x14ac:dyDescent="0.25">
      <c r="A6" s="98" t="s">
        <v>5</v>
      </c>
      <c r="B6" s="143">
        <f>SUM('Data Entry'!$B6,'Data Entry'!$F6)</f>
        <v>0</v>
      </c>
      <c r="C6" s="143">
        <f>SUM('Data Entry'!$C6,'Data Entry'!$D6,'Data Entry'!$E6)</f>
        <v>0</v>
      </c>
      <c r="D6" s="144">
        <f>SUM('Data Entry'!$G6)</f>
        <v>0</v>
      </c>
      <c r="E6" s="143">
        <f>SUM('Data Entry'!$B19,'Data Entry'!$F19)</f>
        <v>0</v>
      </c>
      <c r="F6" s="143">
        <f>SUM('Data Entry'!$C19,'Data Entry'!$D19,'Data Entry'!$E19)</f>
        <v>0</v>
      </c>
      <c r="G6" s="144">
        <f>SUM('Data Entry'!$G19)</f>
        <v>0</v>
      </c>
      <c r="H6" s="143">
        <f>SUM('Data Entry'!$B32,'Data Entry'!$F32)</f>
        <v>0</v>
      </c>
      <c r="I6" s="143">
        <f>SUM('Data Entry'!$C32,'Data Entry'!$D32,'Data Entry'!$E32)</f>
        <v>0</v>
      </c>
      <c r="J6" s="144">
        <f>SUM('Data Entry'!$G32)</f>
        <v>0</v>
      </c>
      <c r="K6" s="143">
        <f>SUM('Data Entry'!$B45,'Data Entry'!$F45)</f>
        <v>0</v>
      </c>
      <c r="L6" s="143">
        <f>SUM('Data Entry'!$C45,'Data Entry'!$D45,'Data Entry'!$E45)</f>
        <v>0</v>
      </c>
      <c r="M6" s="144">
        <f>SUM('Data Entry'!$G45)</f>
        <v>0</v>
      </c>
      <c r="N6" s="143">
        <f>SUM('Data Entry'!$B58,'Data Entry'!$F58)</f>
        <v>0</v>
      </c>
      <c r="O6" s="143">
        <f>SUM('Data Entry'!$C58,'Data Entry'!$D58,'Data Entry'!$E58)</f>
        <v>0</v>
      </c>
      <c r="P6" s="144">
        <f>SUM('Data Entry'!$G58)</f>
        <v>0</v>
      </c>
      <c r="Q6" s="143">
        <f>SUM('Data Entry'!$B71,'Data Entry'!$F71)</f>
        <v>0</v>
      </c>
      <c r="R6" s="143">
        <f>SUM('Data Entry'!$C71,'Data Entry'!$D71,'Data Entry'!$E71)</f>
        <v>0</v>
      </c>
      <c r="S6" s="144">
        <f>SUM('Data Entry'!$G71)</f>
        <v>0</v>
      </c>
      <c r="T6" s="143">
        <f>SUM('Data Entry'!$B84,'Data Entry'!$F84)</f>
        <v>0</v>
      </c>
      <c r="U6" s="143">
        <f>SUM('Data Entry'!$C84,'Data Entry'!$D84,'Data Entry'!$E84)</f>
        <v>0</v>
      </c>
      <c r="V6" s="144">
        <f>SUM('Data Entry'!$G84)</f>
        <v>0</v>
      </c>
      <c r="W6" s="143">
        <f>SUM('Data Entry'!$B97,'Data Entry'!$F97)</f>
        <v>0</v>
      </c>
      <c r="X6" s="143">
        <f>SUM('Data Entry'!$C97,'Data Entry'!$D97,'Data Entry'!$E97)</f>
        <v>0</v>
      </c>
      <c r="Y6" s="144">
        <f>SUM('Data Entry'!$G97)</f>
        <v>0</v>
      </c>
    </row>
    <row r="7" spans="1:25" x14ac:dyDescent="0.25">
      <c r="A7" s="98" t="s">
        <v>6</v>
      </c>
      <c r="B7" s="143">
        <f>SUM('Data Entry'!$B7,'Data Entry'!$F7)</f>
        <v>0</v>
      </c>
      <c r="C7" s="143">
        <f>SUM('Data Entry'!$C7,'Data Entry'!$D7,'Data Entry'!$E7)</f>
        <v>0</v>
      </c>
      <c r="D7" s="144">
        <f>SUM('Data Entry'!$G7)</f>
        <v>0</v>
      </c>
      <c r="E7" s="143">
        <f>SUM('Data Entry'!$B20,'Data Entry'!$F20)</f>
        <v>0</v>
      </c>
      <c r="F7" s="143">
        <f>SUM('Data Entry'!$C20,'Data Entry'!$D20,'Data Entry'!$E20)</f>
        <v>0</v>
      </c>
      <c r="G7" s="144">
        <f>SUM('Data Entry'!$G20)</f>
        <v>0</v>
      </c>
      <c r="H7" s="143">
        <f>SUM('Data Entry'!$B33,'Data Entry'!$F33)</f>
        <v>0</v>
      </c>
      <c r="I7" s="143">
        <f>SUM('Data Entry'!$C33,'Data Entry'!$D33,'Data Entry'!$E33)</f>
        <v>0</v>
      </c>
      <c r="J7" s="144">
        <f>SUM('Data Entry'!$G33)</f>
        <v>0</v>
      </c>
      <c r="K7" s="143">
        <f>SUM('Data Entry'!$B46,'Data Entry'!$F46)</f>
        <v>0</v>
      </c>
      <c r="L7" s="143">
        <f>SUM('Data Entry'!$C46,'Data Entry'!$D46,'Data Entry'!$E46)</f>
        <v>0</v>
      </c>
      <c r="M7" s="144">
        <f>SUM('Data Entry'!$G46)</f>
        <v>0</v>
      </c>
      <c r="N7" s="143">
        <f>SUM('Data Entry'!$B59,'Data Entry'!$F59)</f>
        <v>0</v>
      </c>
      <c r="O7" s="143">
        <f>SUM('Data Entry'!$C59,'Data Entry'!$D59,'Data Entry'!$E59)</f>
        <v>0</v>
      </c>
      <c r="P7" s="144">
        <f>SUM('Data Entry'!$G59)</f>
        <v>0</v>
      </c>
      <c r="Q7" s="143">
        <f>SUM('Data Entry'!$B72,'Data Entry'!$F72)</f>
        <v>0</v>
      </c>
      <c r="R7" s="143">
        <f>SUM('Data Entry'!$C72,'Data Entry'!$D72,'Data Entry'!$E72)</f>
        <v>0</v>
      </c>
      <c r="S7" s="144">
        <f>SUM('Data Entry'!$G72)</f>
        <v>0</v>
      </c>
      <c r="T7" s="143">
        <f>SUM('Data Entry'!$B85,'Data Entry'!$F85)</f>
        <v>0</v>
      </c>
      <c r="U7" s="143">
        <f>SUM('Data Entry'!$C85,'Data Entry'!$D85,'Data Entry'!$E85)</f>
        <v>0</v>
      </c>
      <c r="V7" s="144">
        <f>SUM('Data Entry'!$G85)</f>
        <v>0</v>
      </c>
      <c r="W7" s="143">
        <f>SUM('Data Entry'!$B98,'Data Entry'!$F98)</f>
        <v>0</v>
      </c>
      <c r="X7" s="143">
        <f>SUM('Data Entry'!$C98,'Data Entry'!$D98,'Data Entry'!$E98)</f>
        <v>0</v>
      </c>
      <c r="Y7" s="144">
        <f>SUM('Data Entry'!$G98)</f>
        <v>0</v>
      </c>
    </row>
    <row r="8" spans="1:25" x14ac:dyDescent="0.25">
      <c r="A8" s="103" t="s">
        <v>7</v>
      </c>
      <c r="B8" s="143">
        <f>SUM('Data Entry'!$B8,'Data Entry'!$F8)</f>
        <v>0</v>
      </c>
      <c r="C8" s="143">
        <f>SUM('Data Entry'!$C8,'Data Entry'!$D8,'Data Entry'!$E8)</f>
        <v>0</v>
      </c>
      <c r="D8" s="144">
        <f>SUM('Data Entry'!$G8)</f>
        <v>0</v>
      </c>
      <c r="E8" s="143">
        <f>SUM('Data Entry'!$B21,'Data Entry'!$F21)</f>
        <v>0</v>
      </c>
      <c r="F8" s="143">
        <f>SUM('Data Entry'!$C21,'Data Entry'!$D21,'Data Entry'!$E21)</f>
        <v>0</v>
      </c>
      <c r="G8" s="144">
        <f>SUM('Data Entry'!$G21)</f>
        <v>0</v>
      </c>
      <c r="H8" s="143">
        <f>SUM('Data Entry'!$B34,'Data Entry'!$F34)</f>
        <v>0</v>
      </c>
      <c r="I8" s="143">
        <f>SUM('Data Entry'!$C34,'Data Entry'!$D34,'Data Entry'!$E34)</f>
        <v>0</v>
      </c>
      <c r="J8" s="144">
        <f>SUM('Data Entry'!$G34)</f>
        <v>0</v>
      </c>
      <c r="K8" s="143">
        <f>SUM('Data Entry'!$B47,'Data Entry'!$F47)</f>
        <v>0</v>
      </c>
      <c r="L8" s="143">
        <f>SUM('Data Entry'!$C47,'Data Entry'!$D47,'Data Entry'!$E47)</f>
        <v>0</v>
      </c>
      <c r="M8" s="144">
        <f>SUM('Data Entry'!$G47)</f>
        <v>0</v>
      </c>
      <c r="N8" s="143">
        <f>SUM('Data Entry'!$B60,'Data Entry'!$F60)</f>
        <v>0</v>
      </c>
      <c r="O8" s="143">
        <f>SUM('Data Entry'!$C60,'Data Entry'!$D60,'Data Entry'!$E60)</f>
        <v>0</v>
      </c>
      <c r="P8" s="144">
        <f>SUM('Data Entry'!$G60)</f>
        <v>0</v>
      </c>
      <c r="Q8" s="143">
        <f>SUM('Data Entry'!$B73,'Data Entry'!$F73)</f>
        <v>0</v>
      </c>
      <c r="R8" s="143">
        <f>SUM('Data Entry'!$C73,'Data Entry'!$D73,'Data Entry'!$E73)</f>
        <v>0</v>
      </c>
      <c r="S8" s="144">
        <f>SUM('Data Entry'!$G73)</f>
        <v>0</v>
      </c>
      <c r="T8" s="143">
        <f>SUM('Data Entry'!$B86,'Data Entry'!$F86)</f>
        <v>0</v>
      </c>
      <c r="U8" s="143">
        <f>SUM('Data Entry'!$C86,'Data Entry'!$D86,'Data Entry'!$E86)</f>
        <v>0</v>
      </c>
      <c r="V8" s="144">
        <f>SUM('Data Entry'!$G86)</f>
        <v>0</v>
      </c>
      <c r="W8" s="143">
        <f>SUM('Data Entry'!$B99,'Data Entry'!$F99)</f>
        <v>0</v>
      </c>
      <c r="X8" s="143">
        <f>SUM('Data Entry'!$C99,'Data Entry'!$D99,'Data Entry'!$E99)</f>
        <v>0</v>
      </c>
      <c r="Y8" s="144">
        <f>SUM('Data Entry'!$G99)</f>
        <v>0</v>
      </c>
    </row>
    <row r="9" spans="1:25" x14ac:dyDescent="0.25">
      <c r="A9" s="98" t="s">
        <v>55</v>
      </c>
      <c r="B9" s="143">
        <f>SUM('Data Entry'!$B9,'Data Entry'!$F9)</f>
        <v>0</v>
      </c>
      <c r="C9" s="143">
        <f>SUM('Data Entry'!$C9,'Data Entry'!$D9,'Data Entry'!$E9)</f>
        <v>0</v>
      </c>
      <c r="D9" s="144">
        <f>SUM('Data Entry'!$G9)</f>
        <v>0</v>
      </c>
      <c r="E9" s="143">
        <f>SUM('Data Entry'!$B22,'Data Entry'!$F22)</f>
        <v>0</v>
      </c>
      <c r="F9" s="143">
        <f>SUM('Data Entry'!$C22,'Data Entry'!$D22,'Data Entry'!$E22)</f>
        <v>0</v>
      </c>
      <c r="G9" s="144">
        <f>SUM('Data Entry'!$G22)</f>
        <v>0</v>
      </c>
      <c r="H9" s="143">
        <f>SUM('Data Entry'!$B35,'Data Entry'!$F35)</f>
        <v>0</v>
      </c>
      <c r="I9" s="143">
        <f>SUM('Data Entry'!$C35,'Data Entry'!$D35,'Data Entry'!$E35)</f>
        <v>0</v>
      </c>
      <c r="J9" s="144">
        <f>SUM('Data Entry'!$G35)</f>
        <v>0</v>
      </c>
      <c r="K9" s="143">
        <f>SUM('Data Entry'!$B48,'Data Entry'!$F48)</f>
        <v>0</v>
      </c>
      <c r="L9" s="143">
        <f>SUM('Data Entry'!$C48,'Data Entry'!$D48,'Data Entry'!$E48)</f>
        <v>0</v>
      </c>
      <c r="M9" s="144">
        <f>SUM('Data Entry'!$G48)</f>
        <v>0</v>
      </c>
      <c r="N9" s="143">
        <f>SUM('Data Entry'!$B61,'Data Entry'!$F61)</f>
        <v>0</v>
      </c>
      <c r="O9" s="143">
        <f>SUM('Data Entry'!$C61,'Data Entry'!$D61,'Data Entry'!$E61)</f>
        <v>0</v>
      </c>
      <c r="P9" s="144">
        <f>SUM('Data Entry'!$G61)</f>
        <v>0</v>
      </c>
      <c r="Q9" s="143">
        <f>SUM('Data Entry'!$B74,'Data Entry'!$F74)</f>
        <v>0</v>
      </c>
      <c r="R9" s="143">
        <f>SUM('Data Entry'!$C74,'Data Entry'!$D74,'Data Entry'!$E74)</f>
        <v>0</v>
      </c>
      <c r="S9" s="144">
        <f>SUM('Data Entry'!$G74)</f>
        <v>0</v>
      </c>
      <c r="T9" s="143">
        <f>SUM('Data Entry'!$B87,'Data Entry'!$F87)</f>
        <v>0</v>
      </c>
      <c r="U9" s="143">
        <f>SUM('Data Entry'!$C87,'Data Entry'!$D87,'Data Entry'!$E87)</f>
        <v>0</v>
      </c>
      <c r="V9" s="144">
        <f>SUM('Data Entry'!$G87)</f>
        <v>0</v>
      </c>
      <c r="W9" s="143">
        <f>SUM('Data Entry'!$B100,'Data Entry'!$F100)</f>
        <v>0</v>
      </c>
      <c r="X9" s="143">
        <f>SUM('Data Entry'!$C100,'Data Entry'!$D100,'Data Entry'!$E100)</f>
        <v>0</v>
      </c>
      <c r="Y9" s="144">
        <f>SUM('Data Entry'!$G100)</f>
        <v>0</v>
      </c>
    </row>
    <row r="10" spans="1:25" x14ac:dyDescent="0.25">
      <c r="A10" s="98" t="s">
        <v>56</v>
      </c>
      <c r="B10" s="143">
        <f>SUM('Data Entry'!$B10,'Data Entry'!$F10)</f>
        <v>0</v>
      </c>
      <c r="C10" s="143">
        <f>SUM('Data Entry'!$C10,'Data Entry'!$D10,'Data Entry'!$E10)</f>
        <v>0</v>
      </c>
      <c r="D10" s="144">
        <f>SUM('Data Entry'!$G10)</f>
        <v>0</v>
      </c>
      <c r="E10" s="143">
        <f>SUM('Data Entry'!$B23,'Data Entry'!$F23)</f>
        <v>0</v>
      </c>
      <c r="F10" s="143">
        <f>SUM('Data Entry'!$C23,'Data Entry'!$D23,'Data Entry'!$E23)</f>
        <v>0</v>
      </c>
      <c r="G10" s="144">
        <f>SUM('Data Entry'!$G23)</f>
        <v>0</v>
      </c>
      <c r="H10" s="143">
        <f>SUM('Data Entry'!$B36,'Data Entry'!$F36)</f>
        <v>0</v>
      </c>
      <c r="I10" s="143">
        <f>SUM('Data Entry'!$C36,'Data Entry'!$D36,'Data Entry'!$E36)</f>
        <v>0</v>
      </c>
      <c r="J10" s="144">
        <f>SUM('Data Entry'!$G36)</f>
        <v>0</v>
      </c>
      <c r="K10" s="143">
        <f>SUM('Data Entry'!$B49,'Data Entry'!$F49)</f>
        <v>0</v>
      </c>
      <c r="L10" s="143">
        <f>SUM('Data Entry'!$C49,'Data Entry'!$D49,'Data Entry'!$E49)</f>
        <v>0</v>
      </c>
      <c r="M10" s="144">
        <f>SUM('Data Entry'!$G49)</f>
        <v>0</v>
      </c>
      <c r="N10" s="143">
        <f>SUM('Data Entry'!$B62,'Data Entry'!$F62)</f>
        <v>0</v>
      </c>
      <c r="O10" s="143">
        <f>SUM('Data Entry'!$C62,'Data Entry'!$D62,'Data Entry'!$E62)</f>
        <v>0</v>
      </c>
      <c r="P10" s="144">
        <f>SUM('Data Entry'!$G62)</f>
        <v>0</v>
      </c>
      <c r="Q10" s="143">
        <f>SUM('Data Entry'!$B75,'Data Entry'!$F75)</f>
        <v>0</v>
      </c>
      <c r="R10" s="143">
        <f>SUM('Data Entry'!$C75,'Data Entry'!$D75,'Data Entry'!$E75)</f>
        <v>0</v>
      </c>
      <c r="S10" s="144">
        <f>SUM('Data Entry'!$G75)</f>
        <v>0</v>
      </c>
      <c r="T10" s="143">
        <f>SUM('Data Entry'!$B88,'Data Entry'!$F88)</f>
        <v>0</v>
      </c>
      <c r="U10" s="143">
        <f>SUM('Data Entry'!$C88,'Data Entry'!$D88,'Data Entry'!$E88)</f>
        <v>0</v>
      </c>
      <c r="V10" s="144">
        <f>SUM('Data Entry'!$G88)</f>
        <v>0</v>
      </c>
      <c r="W10" s="143">
        <f>SUM('Data Entry'!$B101,'Data Entry'!$F101)</f>
        <v>0</v>
      </c>
      <c r="X10" s="143">
        <f>SUM('Data Entry'!$C101,'Data Entry'!$D101,'Data Entry'!$E101)</f>
        <v>0</v>
      </c>
      <c r="Y10" s="144">
        <f>SUM('Data Entry'!$G101)</f>
        <v>0</v>
      </c>
    </row>
    <row r="11" spans="1:25" ht="14.4" thickBot="1" x14ac:dyDescent="0.3">
      <c r="A11" s="104" t="s">
        <v>57</v>
      </c>
      <c r="B11" s="143">
        <f>SUM('Data Entry'!$B11,'Data Entry'!$F11)</f>
        <v>0</v>
      </c>
      <c r="C11" s="143">
        <f>SUM('Data Entry'!$C11,'Data Entry'!$D11,'Data Entry'!$E11)</f>
        <v>0</v>
      </c>
      <c r="D11" s="144">
        <f>SUM('Data Entry'!$G11)</f>
        <v>0</v>
      </c>
      <c r="E11" s="143">
        <f>SUM('Data Entry'!$B24,'Data Entry'!$F24)</f>
        <v>0</v>
      </c>
      <c r="F11" s="143">
        <f>SUM('Data Entry'!$C24,'Data Entry'!$D24,'Data Entry'!$E24)</f>
        <v>0</v>
      </c>
      <c r="G11" s="144">
        <f>SUM('Data Entry'!$G24)</f>
        <v>0</v>
      </c>
      <c r="H11" s="143">
        <f>SUM('Data Entry'!$B37,'Data Entry'!$F37)</f>
        <v>0</v>
      </c>
      <c r="I11" s="143">
        <f>SUM('Data Entry'!$C37,'Data Entry'!$D37,'Data Entry'!$E37)</f>
        <v>0</v>
      </c>
      <c r="J11" s="144">
        <f>SUM('Data Entry'!$G37)</f>
        <v>0</v>
      </c>
      <c r="K11" s="143">
        <f>SUM('Data Entry'!$B50,'Data Entry'!$F50)</f>
        <v>0</v>
      </c>
      <c r="L11" s="143">
        <f>SUM('Data Entry'!$C50,'Data Entry'!$D50,'Data Entry'!$E50)</f>
        <v>0</v>
      </c>
      <c r="M11" s="144">
        <f>SUM('Data Entry'!$G50)</f>
        <v>0</v>
      </c>
      <c r="N11" s="143">
        <f>SUM('Data Entry'!$B63,'Data Entry'!$F63)</f>
        <v>0</v>
      </c>
      <c r="O11" s="143">
        <f>SUM('Data Entry'!$C63,'Data Entry'!$D63,'Data Entry'!$E63)</f>
        <v>0</v>
      </c>
      <c r="P11" s="144">
        <f>SUM('Data Entry'!$G63)</f>
        <v>0</v>
      </c>
      <c r="Q11" s="143">
        <f>SUM('Data Entry'!$B76,'Data Entry'!$F76)</f>
        <v>0</v>
      </c>
      <c r="R11" s="143">
        <f>SUM('Data Entry'!$C76,'Data Entry'!$D76,'Data Entry'!$E76)</f>
        <v>0</v>
      </c>
      <c r="S11" s="144">
        <f>SUM('Data Entry'!$G76)</f>
        <v>0</v>
      </c>
      <c r="T11" s="143">
        <f>SUM('Data Entry'!$B89,'Data Entry'!$F89)</f>
        <v>0</v>
      </c>
      <c r="U11" s="143">
        <f>SUM('Data Entry'!$C89,'Data Entry'!$D89,'Data Entry'!$E89)</f>
        <v>0</v>
      </c>
      <c r="V11" s="144">
        <f>SUM('Data Entry'!$G89)</f>
        <v>0</v>
      </c>
      <c r="W11" s="143">
        <f>SUM('Data Entry'!$B102,'Data Entry'!$F102)</f>
        <v>0</v>
      </c>
      <c r="X11" s="143">
        <f>SUM('Data Entry'!$C102,'Data Entry'!$D102,'Data Entry'!$E102)</f>
        <v>0</v>
      </c>
      <c r="Y11" s="144">
        <f>SUM('Data Entry'!$G102)</f>
        <v>0</v>
      </c>
    </row>
    <row r="12" spans="1:25" ht="14.4" thickBot="1" x14ac:dyDescent="0.3"/>
    <row r="13" spans="1:25" ht="18.600000000000001" thickBot="1" x14ac:dyDescent="0.35">
      <c r="A13" s="138"/>
      <c r="B13" s="228" t="s">
        <v>79</v>
      </c>
      <c r="C13" s="229"/>
      <c r="D13" s="229"/>
      <c r="E13" s="229"/>
      <c r="F13" s="229"/>
      <c r="G13" s="229"/>
      <c r="H13" s="228" t="s">
        <v>79</v>
      </c>
      <c r="I13" s="229"/>
      <c r="J13" s="229"/>
      <c r="K13" s="229"/>
      <c r="L13" s="229"/>
      <c r="M13" s="229"/>
      <c r="N13" s="228" t="s">
        <v>79</v>
      </c>
      <c r="O13" s="229"/>
      <c r="P13" s="229"/>
      <c r="Q13" s="229"/>
      <c r="R13" s="229"/>
      <c r="S13" s="230"/>
      <c r="T13" s="228" t="s">
        <v>79</v>
      </c>
      <c r="U13" s="229"/>
      <c r="V13" s="229"/>
      <c r="W13" s="229"/>
      <c r="X13" s="229"/>
      <c r="Y13" s="230"/>
    </row>
    <row r="14" spans="1:25" ht="16.2" thickBot="1" x14ac:dyDescent="0.35">
      <c r="A14" s="139"/>
      <c r="B14" s="254" t="s">
        <v>9</v>
      </c>
      <c r="C14" s="255"/>
      <c r="D14" s="256"/>
      <c r="E14" s="228" t="s">
        <v>10</v>
      </c>
      <c r="F14" s="229"/>
      <c r="G14" s="230"/>
      <c r="H14" s="228" t="s">
        <v>11</v>
      </c>
      <c r="I14" s="229"/>
      <c r="J14" s="230"/>
      <c r="K14" s="228" t="s">
        <v>12</v>
      </c>
      <c r="L14" s="229"/>
      <c r="M14" s="230"/>
      <c r="N14" s="228" t="s">
        <v>13</v>
      </c>
      <c r="O14" s="229"/>
      <c r="P14" s="230"/>
      <c r="Q14" s="228" t="s">
        <v>14</v>
      </c>
      <c r="R14" s="229"/>
      <c r="S14" s="230"/>
      <c r="T14" s="228" t="s">
        <v>58</v>
      </c>
      <c r="U14" s="229"/>
      <c r="V14" s="230"/>
      <c r="W14" s="228" t="s">
        <v>59</v>
      </c>
      <c r="X14" s="229"/>
      <c r="Y14" s="230"/>
    </row>
    <row r="15" spans="1:25" ht="29.25" customHeight="1" x14ac:dyDescent="0.25">
      <c r="A15" s="140" t="s">
        <v>37</v>
      </c>
      <c r="B15" s="141" t="s">
        <v>72</v>
      </c>
      <c r="C15" s="141" t="s">
        <v>82</v>
      </c>
      <c r="D15" s="142" t="s">
        <v>39</v>
      </c>
      <c r="E15" s="141" t="s">
        <v>72</v>
      </c>
      <c r="F15" s="141" t="s">
        <v>82</v>
      </c>
      <c r="G15" s="142" t="s">
        <v>39</v>
      </c>
      <c r="H15" s="141" t="s">
        <v>72</v>
      </c>
      <c r="I15" s="141" t="s">
        <v>82</v>
      </c>
      <c r="J15" s="142" t="s">
        <v>39</v>
      </c>
      <c r="K15" s="141" t="s">
        <v>72</v>
      </c>
      <c r="L15" s="141" t="s">
        <v>82</v>
      </c>
      <c r="M15" s="142" t="s">
        <v>39</v>
      </c>
      <c r="N15" s="141" t="s">
        <v>72</v>
      </c>
      <c r="O15" s="141" t="s">
        <v>82</v>
      </c>
      <c r="P15" s="142" t="s">
        <v>39</v>
      </c>
      <c r="Q15" s="141" t="s">
        <v>72</v>
      </c>
      <c r="R15" s="141" t="s">
        <v>82</v>
      </c>
      <c r="S15" s="142" t="s">
        <v>39</v>
      </c>
      <c r="T15" s="141" t="s">
        <v>72</v>
      </c>
      <c r="U15" s="141" t="s">
        <v>82</v>
      </c>
      <c r="V15" s="142" t="s">
        <v>39</v>
      </c>
      <c r="W15" s="141" t="s">
        <v>72</v>
      </c>
      <c r="X15" s="141" t="s">
        <v>82</v>
      </c>
      <c r="Y15" s="142" t="s">
        <v>39</v>
      </c>
    </row>
    <row r="16" spans="1:25" x14ac:dyDescent="0.25">
      <c r="A16" s="98" t="s">
        <v>3</v>
      </c>
      <c r="B16" s="145" t="str">
        <f>IF('Site Description'!$C$35&gt;0,B4/'Site Description'!$C$35,"NO TRANSECT")</f>
        <v>NO TRANSECT</v>
      </c>
      <c r="C16" s="146" t="str">
        <f>IF('Site Description'!$C$35&gt;0,C4/'Site Description'!$C$35,"NO TRANSECT")</f>
        <v>NO TRANSECT</v>
      </c>
      <c r="D16" s="147" t="str">
        <f>IF('Site Description'!$C$35&gt;0,D4/'Site Description'!$C$35,"NO TRANSECT")</f>
        <v>NO TRANSECT</v>
      </c>
      <c r="E16" s="145" t="str">
        <f>IF('Site Description'!$D$35&gt;0,E4/'Site Description'!$D$35,"NO TRANSECT")</f>
        <v>NO TRANSECT</v>
      </c>
      <c r="F16" s="146" t="str">
        <f>IF('Site Description'!$D$35&gt;0,F4/'Site Description'!$D$35,"NO TRANSECT")</f>
        <v>NO TRANSECT</v>
      </c>
      <c r="G16" s="147" t="str">
        <f>IF('Site Description'!$D$35&gt;0,G4/'Site Description'!$D$35,"NO TRANSECT")</f>
        <v>NO TRANSECT</v>
      </c>
      <c r="H16" s="145" t="str">
        <f>IF('Site Description'!$E$35&gt;0,H4/'Site Description'!$E$35,"NO TRANSECT")</f>
        <v>NO TRANSECT</v>
      </c>
      <c r="I16" s="146" t="str">
        <f>IF('Site Description'!$E$35&gt;0,I4/'Site Description'!$E$35,"NO TRANSECT")</f>
        <v>NO TRANSECT</v>
      </c>
      <c r="J16" s="147" t="str">
        <f>IF('Site Description'!$E$35&gt;0,J4/'Site Description'!$E$35,"NO TRANSECT")</f>
        <v>NO TRANSECT</v>
      </c>
      <c r="K16" s="145" t="str">
        <f>IF('Site Description'!$F$35&gt;0,K4/'Site Description'!$F$35,"NO TRANSECT")</f>
        <v>NO TRANSECT</v>
      </c>
      <c r="L16" s="146" t="str">
        <f>IF('Site Description'!$F$35&gt;0,L4/'Site Description'!$F$35,"NO TRANSECT")</f>
        <v>NO TRANSECT</v>
      </c>
      <c r="M16" s="147" t="str">
        <f>IF('Site Description'!$F$35&gt;0,M4/'Site Description'!$F$35,"NO TRANSECT")</f>
        <v>NO TRANSECT</v>
      </c>
      <c r="N16" s="145" t="str">
        <f>IF('Site Description'!$G$35&gt;0,N4/'Site Description'!$G$35,"NO TRANSECT")</f>
        <v>NO TRANSECT</v>
      </c>
      <c r="O16" s="146" t="str">
        <f>IF('Site Description'!$G$35&gt;0,O4/'Site Description'!$G$35,"NO TRANSECT")</f>
        <v>NO TRANSECT</v>
      </c>
      <c r="P16" s="147" t="str">
        <f>IF('Site Description'!$G$35&gt;0,P4/'Site Description'!$G$35,"NO TRANSECT")</f>
        <v>NO TRANSECT</v>
      </c>
      <c r="Q16" s="145" t="str">
        <f>IF('Site Description'!$H$35&gt;0,Q4/'Site Description'!$H$35,"NO TRANSECT")</f>
        <v>NO TRANSECT</v>
      </c>
      <c r="R16" s="146" t="str">
        <f>IF('Site Description'!$H$35&gt;0,R4/'Site Description'!$H$35,"NO TRANSECT")</f>
        <v>NO TRANSECT</v>
      </c>
      <c r="S16" s="147" t="str">
        <f>IF('Site Description'!$H$35&gt;0,S4/'Site Description'!$H$35,"NO TRANSECT")</f>
        <v>NO TRANSECT</v>
      </c>
      <c r="T16" s="145" t="str">
        <f>IF('Site Description'!$I$35&gt;0,T4/'Site Description'!$I$35,"NO TRANSECT")</f>
        <v>NO TRANSECT</v>
      </c>
      <c r="U16" s="146" t="str">
        <f>IF('Site Description'!$I$35&gt;0,U4/'Site Description'!$I$35,"NO TRANSECT")</f>
        <v>NO TRANSECT</v>
      </c>
      <c r="V16" s="147" t="str">
        <f>IF('Site Description'!$I$35&gt;0,V4/'Site Description'!$I$35,"NO TRANSECT")</f>
        <v>NO TRANSECT</v>
      </c>
      <c r="W16" s="145" t="str">
        <f>IF('Site Description'!$J$35&gt;0,W4/'Site Description'!$J$35,"NO TRANSECT")</f>
        <v>NO TRANSECT</v>
      </c>
      <c r="X16" s="146" t="str">
        <f>IF('Site Description'!$J$35&gt;0,X4/'Site Description'!$J$35,"NO TRANSECT")</f>
        <v>NO TRANSECT</v>
      </c>
      <c r="Y16" s="147" t="str">
        <f>IF('Site Description'!$J$35&gt;0,Y4/'Site Description'!$J$35,"NO TRANSECT")</f>
        <v>NO TRANSECT</v>
      </c>
    </row>
    <row r="17" spans="1:25" x14ac:dyDescent="0.25">
      <c r="A17" s="98" t="s">
        <v>4</v>
      </c>
      <c r="B17" s="145" t="str">
        <f>IF('Site Description'!$C$35&gt;0,B5/'Site Description'!$C$35,"NO TRANSECT")</f>
        <v>NO TRANSECT</v>
      </c>
      <c r="C17" s="146" t="str">
        <f>IF('Site Description'!$C$35&gt;0,C5/'Site Description'!$C$35,"NO TRANSECT")</f>
        <v>NO TRANSECT</v>
      </c>
      <c r="D17" s="147" t="str">
        <f>IF('Site Description'!$C$35&gt;0,D5/'Site Description'!$C$35,"NO TRANSECT")</f>
        <v>NO TRANSECT</v>
      </c>
      <c r="E17" s="145" t="str">
        <f>IF('Site Description'!$D$35&gt;0,E5/'Site Description'!$D$35,"NO TRANSECT")</f>
        <v>NO TRANSECT</v>
      </c>
      <c r="F17" s="146" t="str">
        <f>IF('Site Description'!$D$35&gt;0,F5/'Site Description'!$D$35,"NO TRANSECT")</f>
        <v>NO TRANSECT</v>
      </c>
      <c r="G17" s="147" t="str">
        <f>IF('Site Description'!$D$35&gt;0,G5/'Site Description'!$D$35,"NO TRANSECT")</f>
        <v>NO TRANSECT</v>
      </c>
      <c r="H17" s="145" t="str">
        <f>IF('Site Description'!$E$35&gt;0,H5/'Site Description'!$E$35,"NO TRANSECT")</f>
        <v>NO TRANSECT</v>
      </c>
      <c r="I17" s="146" t="str">
        <f>IF('Site Description'!$E$35&gt;0,I5/'Site Description'!$E$35,"NO TRANSECT")</f>
        <v>NO TRANSECT</v>
      </c>
      <c r="J17" s="147" t="str">
        <f>IF('Site Description'!$E$35&gt;0,J5/'Site Description'!$E$35,"NO TRANSECT")</f>
        <v>NO TRANSECT</v>
      </c>
      <c r="K17" s="145" t="str">
        <f>IF('Site Description'!$F$35&gt;0,K5/'Site Description'!$F$35,"NO TRANSECT")</f>
        <v>NO TRANSECT</v>
      </c>
      <c r="L17" s="146" t="str">
        <f>IF('Site Description'!$F$35&gt;0,L5/'Site Description'!$F$35,"NO TRANSECT")</f>
        <v>NO TRANSECT</v>
      </c>
      <c r="M17" s="147" t="str">
        <f>IF('Site Description'!$F$35&gt;0,M5/'Site Description'!$F$35,"NO TRANSECT")</f>
        <v>NO TRANSECT</v>
      </c>
      <c r="N17" s="145" t="str">
        <f>IF('Site Description'!$G$35&gt;0,N5/'Site Description'!$G$35,"NO TRANSECT")</f>
        <v>NO TRANSECT</v>
      </c>
      <c r="O17" s="146" t="str">
        <f>IF('Site Description'!$G$35&gt;0,O5/'Site Description'!$G$35,"NO TRANSECT")</f>
        <v>NO TRANSECT</v>
      </c>
      <c r="P17" s="147" t="str">
        <f>IF('Site Description'!$G$35&gt;0,P5/'Site Description'!$G$35,"NO TRANSECT")</f>
        <v>NO TRANSECT</v>
      </c>
      <c r="Q17" s="145" t="str">
        <f>IF('Site Description'!$H$35&gt;0,Q5/'Site Description'!$H$35,"NO TRANSECT")</f>
        <v>NO TRANSECT</v>
      </c>
      <c r="R17" s="146" t="str">
        <f>IF('Site Description'!$H$35&gt;0,R5/'Site Description'!$H$35,"NO TRANSECT")</f>
        <v>NO TRANSECT</v>
      </c>
      <c r="S17" s="147" t="str">
        <f>IF('Site Description'!$H$35&gt;0,S5/'Site Description'!$H$35,"NO TRANSECT")</f>
        <v>NO TRANSECT</v>
      </c>
      <c r="T17" s="145" t="str">
        <f>IF('Site Description'!$I$35&gt;0,T5/'Site Description'!$I$35,"NO TRANSECT")</f>
        <v>NO TRANSECT</v>
      </c>
      <c r="U17" s="146" t="str">
        <f>IF('Site Description'!$I$35&gt;0,U5/'Site Description'!$I$35,"NO TRANSECT")</f>
        <v>NO TRANSECT</v>
      </c>
      <c r="V17" s="147" t="str">
        <f>IF('Site Description'!$I$35&gt;0,V5/'Site Description'!$I$35,"NO TRANSECT")</f>
        <v>NO TRANSECT</v>
      </c>
      <c r="W17" s="145" t="str">
        <f>IF('Site Description'!$J$35&gt;0,W5/'Site Description'!$J$35,"NO TRANSECT")</f>
        <v>NO TRANSECT</v>
      </c>
      <c r="X17" s="146" t="str">
        <f>IF('Site Description'!$J$35&gt;0,X5/'Site Description'!$J$35,"NO TRANSECT")</f>
        <v>NO TRANSECT</v>
      </c>
      <c r="Y17" s="147" t="str">
        <f>IF('Site Description'!$J$35&gt;0,Y5/'Site Description'!$J$35,"NO TRANSECT")</f>
        <v>NO TRANSECT</v>
      </c>
    </row>
    <row r="18" spans="1:25" x14ac:dyDescent="0.25">
      <c r="A18" s="98" t="s">
        <v>5</v>
      </c>
      <c r="B18" s="145" t="str">
        <f>IF('Site Description'!$C$35&gt;0,B6/'Site Description'!$C$35,"NO TRANSECT")</f>
        <v>NO TRANSECT</v>
      </c>
      <c r="C18" s="146" t="str">
        <f>IF('Site Description'!$C$35&gt;0,C6/'Site Description'!$C$35,"NO TRANSECT")</f>
        <v>NO TRANSECT</v>
      </c>
      <c r="D18" s="147" t="str">
        <f>IF('Site Description'!$C$35&gt;0,D6/'Site Description'!$C$35,"NO TRANSECT")</f>
        <v>NO TRANSECT</v>
      </c>
      <c r="E18" s="145" t="str">
        <f>IF('Site Description'!$D$35&gt;0,E6/'Site Description'!$D$35,"NO TRANSECT")</f>
        <v>NO TRANSECT</v>
      </c>
      <c r="F18" s="146" t="str">
        <f>IF('Site Description'!$D$35&gt;0,F6/'Site Description'!$D$35,"NO TRANSECT")</f>
        <v>NO TRANSECT</v>
      </c>
      <c r="G18" s="147" t="str">
        <f>IF('Site Description'!$D$35&gt;0,G6/'Site Description'!$D$35,"NO TRANSECT")</f>
        <v>NO TRANSECT</v>
      </c>
      <c r="H18" s="145" t="str">
        <f>IF('Site Description'!$E$35&gt;0,H6/'Site Description'!$E$35,"NO TRANSECT")</f>
        <v>NO TRANSECT</v>
      </c>
      <c r="I18" s="146" t="str">
        <f>IF('Site Description'!$E$35&gt;0,I6/'Site Description'!$E$35,"NO TRANSECT")</f>
        <v>NO TRANSECT</v>
      </c>
      <c r="J18" s="147" t="str">
        <f>IF('Site Description'!$E$35&gt;0,J6/'Site Description'!$E$35,"NO TRANSECT")</f>
        <v>NO TRANSECT</v>
      </c>
      <c r="K18" s="145" t="str">
        <f>IF('Site Description'!$F$35&gt;0,K6/'Site Description'!$F$35,"NO TRANSECT")</f>
        <v>NO TRANSECT</v>
      </c>
      <c r="L18" s="146" t="str">
        <f>IF('Site Description'!$F$35&gt;0,L6/'Site Description'!$F$35,"NO TRANSECT")</f>
        <v>NO TRANSECT</v>
      </c>
      <c r="M18" s="147" t="str">
        <f>IF('Site Description'!$F$35&gt;0,M6/'Site Description'!$F$35,"NO TRANSECT")</f>
        <v>NO TRANSECT</v>
      </c>
      <c r="N18" s="145" t="str">
        <f>IF('Site Description'!$G$35&gt;0,N6/'Site Description'!$G$35,"NO TRANSECT")</f>
        <v>NO TRANSECT</v>
      </c>
      <c r="O18" s="146" t="str">
        <f>IF('Site Description'!$G$35&gt;0,O6/'Site Description'!$G$35,"NO TRANSECT")</f>
        <v>NO TRANSECT</v>
      </c>
      <c r="P18" s="147" t="str">
        <f>IF('Site Description'!$G$35&gt;0,P6/'Site Description'!$G$35,"NO TRANSECT")</f>
        <v>NO TRANSECT</v>
      </c>
      <c r="Q18" s="145" t="str">
        <f>IF('Site Description'!$H$35&gt;0,Q6/'Site Description'!$H$35,"NO TRANSECT")</f>
        <v>NO TRANSECT</v>
      </c>
      <c r="R18" s="146" t="str">
        <f>IF('Site Description'!$H$35&gt;0,R6/'Site Description'!$H$35,"NO TRANSECT")</f>
        <v>NO TRANSECT</v>
      </c>
      <c r="S18" s="147" t="str">
        <f>IF('Site Description'!$H$35&gt;0,S6/'Site Description'!$H$35,"NO TRANSECT")</f>
        <v>NO TRANSECT</v>
      </c>
      <c r="T18" s="145" t="str">
        <f>IF('Site Description'!$I$35&gt;0,T6/'Site Description'!$I$35,"NO TRANSECT")</f>
        <v>NO TRANSECT</v>
      </c>
      <c r="U18" s="146" t="str">
        <f>IF('Site Description'!$I$35&gt;0,U6/'Site Description'!$I$35,"NO TRANSECT")</f>
        <v>NO TRANSECT</v>
      </c>
      <c r="V18" s="147" t="str">
        <f>IF('Site Description'!$I$35&gt;0,V6/'Site Description'!$I$35,"NO TRANSECT")</f>
        <v>NO TRANSECT</v>
      </c>
      <c r="W18" s="145" t="str">
        <f>IF('Site Description'!$J$35&gt;0,W6/'Site Description'!$J$35,"NO TRANSECT")</f>
        <v>NO TRANSECT</v>
      </c>
      <c r="X18" s="146" t="str">
        <f>IF('Site Description'!$J$35&gt;0,X6/'Site Description'!$J$35,"NO TRANSECT")</f>
        <v>NO TRANSECT</v>
      </c>
      <c r="Y18" s="147" t="str">
        <f>IF('Site Description'!$J$35&gt;0,Y6/'Site Description'!$J$35,"NO TRANSECT")</f>
        <v>NO TRANSECT</v>
      </c>
    </row>
    <row r="19" spans="1:25" x14ac:dyDescent="0.25">
      <c r="A19" s="98" t="s">
        <v>6</v>
      </c>
      <c r="B19" s="145" t="str">
        <f>IF('Site Description'!$C$35&gt;0,B7/'Site Description'!$C$35,"NO TRANSECT")</f>
        <v>NO TRANSECT</v>
      </c>
      <c r="C19" s="146" t="str">
        <f>IF('Site Description'!$C$35&gt;0,C7/'Site Description'!$C$35,"NO TRANSECT")</f>
        <v>NO TRANSECT</v>
      </c>
      <c r="D19" s="147" t="str">
        <f>IF('Site Description'!$C$35&gt;0,D7/'Site Description'!$C$35,"NO TRANSECT")</f>
        <v>NO TRANSECT</v>
      </c>
      <c r="E19" s="145" t="str">
        <f>IF('Site Description'!$D$35&gt;0,E7/'Site Description'!$D$35,"NO TRANSECT")</f>
        <v>NO TRANSECT</v>
      </c>
      <c r="F19" s="146" t="str">
        <f>IF('Site Description'!$D$35&gt;0,F7/'Site Description'!$D$35,"NO TRANSECT")</f>
        <v>NO TRANSECT</v>
      </c>
      <c r="G19" s="147" t="str">
        <f>IF('Site Description'!$D$35&gt;0,G7/'Site Description'!$D$35,"NO TRANSECT")</f>
        <v>NO TRANSECT</v>
      </c>
      <c r="H19" s="145" t="str">
        <f>IF('Site Description'!$E$35&gt;0,H7/'Site Description'!$E$35,"NO TRANSECT")</f>
        <v>NO TRANSECT</v>
      </c>
      <c r="I19" s="146" t="str">
        <f>IF('Site Description'!$E$35&gt;0,I7/'Site Description'!$E$35,"NO TRANSECT")</f>
        <v>NO TRANSECT</v>
      </c>
      <c r="J19" s="147" t="str">
        <f>IF('Site Description'!$E$35&gt;0,J7/'Site Description'!$E$35,"NO TRANSECT")</f>
        <v>NO TRANSECT</v>
      </c>
      <c r="K19" s="145" t="str">
        <f>IF('Site Description'!$F$35&gt;0,K7/'Site Description'!$F$35,"NO TRANSECT")</f>
        <v>NO TRANSECT</v>
      </c>
      <c r="L19" s="146" t="str">
        <f>IF('Site Description'!$F$35&gt;0,L7/'Site Description'!$F$35,"NO TRANSECT")</f>
        <v>NO TRANSECT</v>
      </c>
      <c r="M19" s="147" t="str">
        <f>IF('Site Description'!$F$35&gt;0,M7/'Site Description'!$F$35,"NO TRANSECT")</f>
        <v>NO TRANSECT</v>
      </c>
      <c r="N19" s="145" t="str">
        <f>IF('Site Description'!$G$35&gt;0,N7/'Site Description'!$G$35,"NO TRANSECT")</f>
        <v>NO TRANSECT</v>
      </c>
      <c r="O19" s="146" t="str">
        <f>IF('Site Description'!$G$35&gt;0,O7/'Site Description'!$G$35,"NO TRANSECT")</f>
        <v>NO TRANSECT</v>
      </c>
      <c r="P19" s="147" t="str">
        <f>IF('Site Description'!$G$35&gt;0,P7/'Site Description'!$G$35,"NO TRANSECT")</f>
        <v>NO TRANSECT</v>
      </c>
      <c r="Q19" s="145" t="str">
        <f>IF('Site Description'!$H$35&gt;0,Q7/'Site Description'!$H$35,"NO TRANSECT")</f>
        <v>NO TRANSECT</v>
      </c>
      <c r="R19" s="146" t="str">
        <f>IF('Site Description'!$H$35&gt;0,R7/'Site Description'!$H$35,"NO TRANSECT")</f>
        <v>NO TRANSECT</v>
      </c>
      <c r="S19" s="147" t="str">
        <f>IF('Site Description'!$H$35&gt;0,S7/'Site Description'!$H$35,"NO TRANSECT")</f>
        <v>NO TRANSECT</v>
      </c>
      <c r="T19" s="145" t="str">
        <f>IF('Site Description'!$I$35&gt;0,T7/'Site Description'!$I$35,"NO TRANSECT")</f>
        <v>NO TRANSECT</v>
      </c>
      <c r="U19" s="146" t="str">
        <f>IF('Site Description'!$I$35&gt;0,U7/'Site Description'!$I$35,"NO TRANSECT")</f>
        <v>NO TRANSECT</v>
      </c>
      <c r="V19" s="147" t="str">
        <f>IF('Site Description'!$I$35&gt;0,V7/'Site Description'!$I$35,"NO TRANSECT")</f>
        <v>NO TRANSECT</v>
      </c>
      <c r="W19" s="145" t="str">
        <f>IF('Site Description'!$J$35&gt;0,W7/'Site Description'!$J$35,"NO TRANSECT")</f>
        <v>NO TRANSECT</v>
      </c>
      <c r="X19" s="146" t="str">
        <f>IF('Site Description'!$J$35&gt;0,X7/'Site Description'!$J$35,"NO TRANSECT")</f>
        <v>NO TRANSECT</v>
      </c>
      <c r="Y19" s="147" t="str">
        <f>IF('Site Description'!$J$35&gt;0,Y7/'Site Description'!$J$35,"NO TRANSECT")</f>
        <v>NO TRANSECT</v>
      </c>
    </row>
    <row r="20" spans="1:25" x14ac:dyDescent="0.25">
      <c r="A20" s="103" t="s">
        <v>7</v>
      </c>
      <c r="B20" s="145" t="str">
        <f>IF('Site Description'!$C$35&gt;0,B8/'Site Description'!$C$35,"NO TRANSECT")</f>
        <v>NO TRANSECT</v>
      </c>
      <c r="C20" s="146" t="str">
        <f>IF('Site Description'!$C$35&gt;0,C8/'Site Description'!$C$35,"NO TRANSECT")</f>
        <v>NO TRANSECT</v>
      </c>
      <c r="D20" s="147" t="str">
        <f>IF('Site Description'!$C$35&gt;0,D8/'Site Description'!$C$35,"NO TRANSECT")</f>
        <v>NO TRANSECT</v>
      </c>
      <c r="E20" s="145" t="str">
        <f>IF('Site Description'!$D$35&gt;0,E8/'Site Description'!$D$35,"NO TRANSECT")</f>
        <v>NO TRANSECT</v>
      </c>
      <c r="F20" s="146" t="str">
        <f>IF('Site Description'!$D$35&gt;0,F8/'Site Description'!$D$35,"NO TRANSECT")</f>
        <v>NO TRANSECT</v>
      </c>
      <c r="G20" s="147" t="str">
        <f>IF('Site Description'!$D$35&gt;0,G8/'Site Description'!$D$35,"NO TRANSECT")</f>
        <v>NO TRANSECT</v>
      </c>
      <c r="H20" s="145" t="str">
        <f>IF('Site Description'!$E$35&gt;0,H8/'Site Description'!$E$35,"NO TRANSECT")</f>
        <v>NO TRANSECT</v>
      </c>
      <c r="I20" s="146" t="str">
        <f>IF('Site Description'!$E$35&gt;0,I8/'Site Description'!$E$35,"NO TRANSECT")</f>
        <v>NO TRANSECT</v>
      </c>
      <c r="J20" s="147" t="str">
        <f>IF('Site Description'!$E$35&gt;0,J8/'Site Description'!$E$35,"NO TRANSECT")</f>
        <v>NO TRANSECT</v>
      </c>
      <c r="K20" s="145" t="str">
        <f>IF('Site Description'!$F$35&gt;0,K8/'Site Description'!$F$35,"NO TRANSECT")</f>
        <v>NO TRANSECT</v>
      </c>
      <c r="L20" s="146" t="str">
        <f>IF('Site Description'!$F$35&gt;0,L8/'Site Description'!$F$35,"NO TRANSECT")</f>
        <v>NO TRANSECT</v>
      </c>
      <c r="M20" s="147" t="str">
        <f>IF('Site Description'!$F$35&gt;0,M8/'Site Description'!$F$35,"NO TRANSECT")</f>
        <v>NO TRANSECT</v>
      </c>
      <c r="N20" s="145" t="str">
        <f>IF('Site Description'!$G$35&gt;0,N8/'Site Description'!$G$35,"NO TRANSECT")</f>
        <v>NO TRANSECT</v>
      </c>
      <c r="O20" s="146" t="str">
        <f>IF('Site Description'!$G$35&gt;0,O8/'Site Description'!$G$35,"NO TRANSECT")</f>
        <v>NO TRANSECT</v>
      </c>
      <c r="P20" s="147" t="str">
        <f>IF('Site Description'!$G$35&gt;0,P8/'Site Description'!$G$35,"NO TRANSECT")</f>
        <v>NO TRANSECT</v>
      </c>
      <c r="Q20" s="145" t="str">
        <f>IF('Site Description'!$H$35&gt;0,Q8/'Site Description'!$H$35,"NO TRANSECT")</f>
        <v>NO TRANSECT</v>
      </c>
      <c r="R20" s="146" t="str">
        <f>IF('Site Description'!$H$35&gt;0,R8/'Site Description'!$H$35,"NO TRANSECT")</f>
        <v>NO TRANSECT</v>
      </c>
      <c r="S20" s="147" t="str">
        <f>IF('Site Description'!$H$35&gt;0,S8/'Site Description'!$H$35,"NO TRANSECT")</f>
        <v>NO TRANSECT</v>
      </c>
      <c r="T20" s="145" t="str">
        <f>IF('Site Description'!$I$35&gt;0,T8/'Site Description'!$I$35,"NO TRANSECT")</f>
        <v>NO TRANSECT</v>
      </c>
      <c r="U20" s="146" t="str">
        <f>IF('Site Description'!$I$35&gt;0,U8/'Site Description'!$I$35,"NO TRANSECT")</f>
        <v>NO TRANSECT</v>
      </c>
      <c r="V20" s="147" t="str">
        <f>IF('Site Description'!$I$35&gt;0,V8/'Site Description'!$I$35,"NO TRANSECT")</f>
        <v>NO TRANSECT</v>
      </c>
      <c r="W20" s="145" t="str">
        <f>IF('Site Description'!$J$35&gt;0,W8/'Site Description'!$J$35,"NO TRANSECT")</f>
        <v>NO TRANSECT</v>
      </c>
      <c r="X20" s="146" t="str">
        <f>IF('Site Description'!$J$35&gt;0,X8/'Site Description'!$J$35,"NO TRANSECT")</f>
        <v>NO TRANSECT</v>
      </c>
      <c r="Y20" s="147" t="str">
        <f>IF('Site Description'!$J$35&gt;0,Y8/'Site Description'!$J$35,"NO TRANSECT")</f>
        <v>NO TRANSECT</v>
      </c>
    </row>
    <row r="21" spans="1:25" x14ac:dyDescent="0.25">
      <c r="A21" s="98" t="s">
        <v>55</v>
      </c>
      <c r="B21" s="145" t="str">
        <f>IF('Site Description'!$C$35&gt;0,B9/'Site Description'!$C$35,"NO TRANSECT")</f>
        <v>NO TRANSECT</v>
      </c>
      <c r="C21" s="146" t="str">
        <f>IF('Site Description'!$C$35&gt;0,C9/'Site Description'!$C$35,"NO TRANSECT")</f>
        <v>NO TRANSECT</v>
      </c>
      <c r="D21" s="147" t="str">
        <f>IF('Site Description'!$C$35&gt;0,D9/'Site Description'!$C$35,"NO TRANSECT")</f>
        <v>NO TRANSECT</v>
      </c>
      <c r="E21" s="145" t="str">
        <f>IF('Site Description'!$D$35&gt;0,E9/'Site Description'!$D$35,"NO TRANSECT")</f>
        <v>NO TRANSECT</v>
      </c>
      <c r="F21" s="146" t="str">
        <f>IF('Site Description'!$D$35&gt;0,F9/'Site Description'!$D$35,"NO TRANSECT")</f>
        <v>NO TRANSECT</v>
      </c>
      <c r="G21" s="147" t="str">
        <f>IF('Site Description'!$D$35&gt;0,G9/'Site Description'!$D$35,"NO TRANSECT")</f>
        <v>NO TRANSECT</v>
      </c>
      <c r="H21" s="145" t="str">
        <f>IF('Site Description'!$E$35&gt;0,H9/'Site Description'!$E$35,"NO TRANSECT")</f>
        <v>NO TRANSECT</v>
      </c>
      <c r="I21" s="146" t="str">
        <f>IF('Site Description'!$E$35&gt;0,I9/'Site Description'!$E$35,"NO TRANSECT")</f>
        <v>NO TRANSECT</v>
      </c>
      <c r="J21" s="147" t="str">
        <f>IF('Site Description'!$E$35&gt;0,J9/'Site Description'!$E$35,"NO TRANSECT")</f>
        <v>NO TRANSECT</v>
      </c>
      <c r="K21" s="145" t="str">
        <f>IF('Site Description'!$F$35&gt;0,K9/'Site Description'!$F$35,"NO TRANSECT")</f>
        <v>NO TRANSECT</v>
      </c>
      <c r="L21" s="146" t="str">
        <f>IF('Site Description'!$F$35&gt;0,L9/'Site Description'!$F$35,"NO TRANSECT")</f>
        <v>NO TRANSECT</v>
      </c>
      <c r="M21" s="147" t="str">
        <f>IF('Site Description'!$F$35&gt;0,M9/'Site Description'!$F$35,"NO TRANSECT")</f>
        <v>NO TRANSECT</v>
      </c>
      <c r="N21" s="145" t="str">
        <f>IF('Site Description'!$G$35&gt;0,N9/'Site Description'!$G$35,"NO TRANSECT")</f>
        <v>NO TRANSECT</v>
      </c>
      <c r="O21" s="146" t="str">
        <f>IF('Site Description'!$G$35&gt;0,O9/'Site Description'!$G$35,"NO TRANSECT")</f>
        <v>NO TRANSECT</v>
      </c>
      <c r="P21" s="147" t="str">
        <f>IF('Site Description'!$G$35&gt;0,P9/'Site Description'!$G$35,"NO TRANSECT")</f>
        <v>NO TRANSECT</v>
      </c>
      <c r="Q21" s="145" t="str">
        <f>IF('Site Description'!$H$35&gt;0,Q9/'Site Description'!$H$35,"NO TRANSECT")</f>
        <v>NO TRANSECT</v>
      </c>
      <c r="R21" s="146" t="str">
        <f>IF('Site Description'!$H$35&gt;0,R9/'Site Description'!$H$35,"NO TRANSECT")</f>
        <v>NO TRANSECT</v>
      </c>
      <c r="S21" s="147" t="str">
        <f>IF('Site Description'!$H$35&gt;0,S9/'Site Description'!$H$35,"NO TRANSECT")</f>
        <v>NO TRANSECT</v>
      </c>
      <c r="T21" s="145" t="str">
        <f>IF('Site Description'!$I$35&gt;0,T9/'Site Description'!$I$35,"NO TRANSECT")</f>
        <v>NO TRANSECT</v>
      </c>
      <c r="U21" s="146" t="str">
        <f>IF('Site Description'!$I$35&gt;0,U9/'Site Description'!$I$35,"NO TRANSECT")</f>
        <v>NO TRANSECT</v>
      </c>
      <c r="V21" s="147" t="str">
        <f>IF('Site Description'!$I$35&gt;0,V9/'Site Description'!$I$35,"NO TRANSECT")</f>
        <v>NO TRANSECT</v>
      </c>
      <c r="W21" s="145" t="str">
        <f>IF('Site Description'!$J$35&gt;0,W9/'Site Description'!$J$35,"NO TRANSECT")</f>
        <v>NO TRANSECT</v>
      </c>
      <c r="X21" s="146" t="str">
        <f>IF('Site Description'!$J$35&gt;0,X9/'Site Description'!$J$35,"NO TRANSECT")</f>
        <v>NO TRANSECT</v>
      </c>
      <c r="Y21" s="147" t="str">
        <f>IF('Site Description'!$J$35&gt;0,Y9/'Site Description'!$J$35,"NO TRANSECT")</f>
        <v>NO TRANSECT</v>
      </c>
    </row>
    <row r="22" spans="1:25" x14ac:dyDescent="0.25">
      <c r="A22" s="98" t="s">
        <v>56</v>
      </c>
      <c r="B22" s="145" t="str">
        <f>IF('Site Description'!$C$35&gt;0,B10/'Site Description'!$C$35,"NO TRANSECT")</f>
        <v>NO TRANSECT</v>
      </c>
      <c r="C22" s="146" t="str">
        <f>IF('Site Description'!$C$35&gt;0,C10/'Site Description'!$C$35,"NO TRANSECT")</f>
        <v>NO TRANSECT</v>
      </c>
      <c r="D22" s="147" t="str">
        <f>IF('Site Description'!$C$35&gt;0,D10/'Site Description'!$C$35,"NO TRANSECT")</f>
        <v>NO TRANSECT</v>
      </c>
      <c r="E22" s="145" t="str">
        <f>IF('Site Description'!$D$35&gt;0,E10/'Site Description'!$D$35,"NO TRANSECT")</f>
        <v>NO TRANSECT</v>
      </c>
      <c r="F22" s="146" t="str">
        <f>IF('Site Description'!$D$35&gt;0,F10/'Site Description'!$D$35,"NO TRANSECT")</f>
        <v>NO TRANSECT</v>
      </c>
      <c r="G22" s="147" t="str">
        <f>IF('Site Description'!$D$35&gt;0,G10/'Site Description'!$D$35,"NO TRANSECT")</f>
        <v>NO TRANSECT</v>
      </c>
      <c r="H22" s="145" t="str">
        <f>IF('Site Description'!$E$35&gt;0,H10/'Site Description'!$E$35,"NO TRANSECT")</f>
        <v>NO TRANSECT</v>
      </c>
      <c r="I22" s="146" t="str">
        <f>IF('Site Description'!$E$35&gt;0,I10/'Site Description'!$E$35,"NO TRANSECT")</f>
        <v>NO TRANSECT</v>
      </c>
      <c r="J22" s="147" t="str">
        <f>IF('Site Description'!$E$35&gt;0,J10/'Site Description'!$E$35,"NO TRANSECT")</f>
        <v>NO TRANSECT</v>
      </c>
      <c r="K22" s="145" t="str">
        <f>IF('Site Description'!$F$35&gt;0,K10/'Site Description'!$F$35,"NO TRANSECT")</f>
        <v>NO TRANSECT</v>
      </c>
      <c r="L22" s="146" t="str">
        <f>IF('Site Description'!$F$35&gt;0,L10/'Site Description'!$F$35,"NO TRANSECT")</f>
        <v>NO TRANSECT</v>
      </c>
      <c r="M22" s="147" t="str">
        <f>IF('Site Description'!$F$35&gt;0,M10/'Site Description'!$F$35,"NO TRANSECT")</f>
        <v>NO TRANSECT</v>
      </c>
      <c r="N22" s="145" t="str">
        <f>IF('Site Description'!$G$35&gt;0,N10/'Site Description'!$G$35,"NO TRANSECT")</f>
        <v>NO TRANSECT</v>
      </c>
      <c r="O22" s="146" t="str">
        <f>IF('Site Description'!$G$35&gt;0,O10/'Site Description'!$G$35,"NO TRANSECT")</f>
        <v>NO TRANSECT</v>
      </c>
      <c r="P22" s="147" t="str">
        <f>IF('Site Description'!$G$35&gt;0,P10/'Site Description'!$G$35,"NO TRANSECT")</f>
        <v>NO TRANSECT</v>
      </c>
      <c r="Q22" s="145" t="str">
        <f>IF('Site Description'!$H$35&gt;0,Q10/'Site Description'!$H$35,"NO TRANSECT")</f>
        <v>NO TRANSECT</v>
      </c>
      <c r="R22" s="146" t="str">
        <f>IF('Site Description'!$H$35&gt;0,R10/'Site Description'!$H$35,"NO TRANSECT")</f>
        <v>NO TRANSECT</v>
      </c>
      <c r="S22" s="147" t="str">
        <f>IF('Site Description'!$H$35&gt;0,S10/'Site Description'!$H$35,"NO TRANSECT")</f>
        <v>NO TRANSECT</v>
      </c>
      <c r="T22" s="145" t="str">
        <f>IF('Site Description'!$I$35&gt;0,T10/'Site Description'!$I$35,"NO TRANSECT")</f>
        <v>NO TRANSECT</v>
      </c>
      <c r="U22" s="146" t="str">
        <f>IF('Site Description'!$I$35&gt;0,U10/'Site Description'!$I$35,"NO TRANSECT")</f>
        <v>NO TRANSECT</v>
      </c>
      <c r="V22" s="147" t="str">
        <f>IF('Site Description'!$I$35&gt;0,V10/'Site Description'!$I$35,"NO TRANSECT")</f>
        <v>NO TRANSECT</v>
      </c>
      <c r="W22" s="145" t="str">
        <f>IF('Site Description'!$J$35&gt;0,W10/'Site Description'!$J$35,"NO TRANSECT")</f>
        <v>NO TRANSECT</v>
      </c>
      <c r="X22" s="146" t="str">
        <f>IF('Site Description'!$J$35&gt;0,X10/'Site Description'!$J$35,"NO TRANSECT")</f>
        <v>NO TRANSECT</v>
      </c>
      <c r="Y22" s="147" t="str">
        <f>IF('Site Description'!$J$35&gt;0,Y10/'Site Description'!$J$35,"NO TRANSECT")</f>
        <v>NO TRANSECT</v>
      </c>
    </row>
    <row r="23" spans="1:25" ht="14.4" thickBot="1" x14ac:dyDescent="0.3">
      <c r="A23" s="104" t="s">
        <v>57</v>
      </c>
      <c r="B23" s="148" t="str">
        <f>IF('Site Description'!$C$35&gt;0,B11/'Site Description'!$C$35,"NO TRANSECT")</f>
        <v>NO TRANSECT</v>
      </c>
      <c r="C23" s="149" t="str">
        <f>IF('Site Description'!$C$35&gt;0,C11/'Site Description'!$C$35,"NO TRANSECT")</f>
        <v>NO TRANSECT</v>
      </c>
      <c r="D23" s="150" t="str">
        <f>IF('Site Description'!$C$35&gt;0,D11/'Site Description'!$C$35,"NO TRANSECT")</f>
        <v>NO TRANSECT</v>
      </c>
      <c r="E23" s="148" t="str">
        <f>IF('Site Description'!$D$35&gt;0,E11/'Site Description'!$D$35,"NO TRANSECT")</f>
        <v>NO TRANSECT</v>
      </c>
      <c r="F23" s="149" t="str">
        <f>IF('Site Description'!$D$35&gt;0,F11/'Site Description'!$D$35,"NO TRANSECT")</f>
        <v>NO TRANSECT</v>
      </c>
      <c r="G23" s="150" t="str">
        <f>IF('Site Description'!$D$35&gt;0,G11/'Site Description'!$D$35,"NO TRANSECT")</f>
        <v>NO TRANSECT</v>
      </c>
      <c r="H23" s="148" t="str">
        <f>IF('Site Description'!$E$35&gt;0,H11/'Site Description'!$E$35,"NO TRANSECT")</f>
        <v>NO TRANSECT</v>
      </c>
      <c r="I23" s="149" t="str">
        <f>IF('Site Description'!$E$35&gt;0,I11/'Site Description'!$E$35,"NO TRANSECT")</f>
        <v>NO TRANSECT</v>
      </c>
      <c r="J23" s="150" t="str">
        <f>IF('Site Description'!$E$35&gt;0,J11/'Site Description'!$E$35,"NO TRANSECT")</f>
        <v>NO TRANSECT</v>
      </c>
      <c r="K23" s="148" t="str">
        <f>IF('Site Description'!$F$35&gt;0,K11/'Site Description'!$F$35,"NO TRANSECT")</f>
        <v>NO TRANSECT</v>
      </c>
      <c r="L23" s="149" t="str">
        <f>IF('Site Description'!$F$35&gt;0,L11/'Site Description'!$F$35,"NO TRANSECT")</f>
        <v>NO TRANSECT</v>
      </c>
      <c r="M23" s="150" t="str">
        <f>IF('Site Description'!$F$35&gt;0,M11/'Site Description'!$F$35,"NO TRANSECT")</f>
        <v>NO TRANSECT</v>
      </c>
      <c r="N23" s="148" t="str">
        <f>IF('Site Description'!$G$35&gt;0,N11/'Site Description'!$G$35,"NO TRANSECT")</f>
        <v>NO TRANSECT</v>
      </c>
      <c r="O23" s="149" t="str">
        <f>IF('Site Description'!$G$35&gt;0,O11/'Site Description'!$G$35,"NO TRANSECT")</f>
        <v>NO TRANSECT</v>
      </c>
      <c r="P23" s="150" t="str">
        <f>IF('Site Description'!$G$35&gt;0,P11/'Site Description'!$G$35,"NO TRANSECT")</f>
        <v>NO TRANSECT</v>
      </c>
      <c r="Q23" s="148" t="str">
        <f>IF('Site Description'!$H$35&gt;0,Q11/'Site Description'!$H$35,"NO TRANSECT")</f>
        <v>NO TRANSECT</v>
      </c>
      <c r="R23" s="149" t="str">
        <f>IF('Site Description'!$H$35&gt;0,R11/'Site Description'!$H$35,"NO TRANSECT")</f>
        <v>NO TRANSECT</v>
      </c>
      <c r="S23" s="150" t="str">
        <f>IF('Site Description'!$H$35&gt;0,S11/'Site Description'!$H$35,"NO TRANSECT")</f>
        <v>NO TRANSECT</v>
      </c>
      <c r="T23" s="148" t="str">
        <f>IF('Site Description'!$I$35&gt;0,T11/'Site Description'!$I$35,"NO TRANSECT")</f>
        <v>NO TRANSECT</v>
      </c>
      <c r="U23" s="149" t="str">
        <f>IF('Site Description'!$I$35&gt;0,U11/'Site Description'!$I$35,"NO TRANSECT")</f>
        <v>NO TRANSECT</v>
      </c>
      <c r="V23" s="150" t="str">
        <f>IF('Site Description'!$I$35&gt;0,V11/'Site Description'!$I$35,"NO TRANSECT")</f>
        <v>NO TRANSECT</v>
      </c>
      <c r="W23" s="148" t="str">
        <f>IF('Site Description'!$J$35&gt;0,W11/'Site Description'!$J$35,"NO TRANSECT")</f>
        <v>NO TRANSECT</v>
      </c>
      <c r="X23" s="149" t="str">
        <f>IF('Site Description'!$J$35&gt;0,X11/'Site Description'!$J$35,"NO TRANSECT")</f>
        <v>NO TRANSECT</v>
      </c>
      <c r="Y23" s="150" t="str">
        <f>IF('Site Description'!$J$35&gt;0,Y11/'Site Description'!$J$35,"NO TRANSECT")</f>
        <v>NO TRANSECT</v>
      </c>
    </row>
    <row r="24" spans="1:25" ht="14.4" thickBot="1" x14ac:dyDescent="0.3">
      <c r="A24" s="151"/>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row>
    <row r="25" spans="1:25" ht="18.600000000000001" thickBot="1" x14ac:dyDescent="0.35">
      <c r="A25" s="153"/>
      <c r="B25" s="229" t="s">
        <v>83</v>
      </c>
      <c r="C25" s="229"/>
      <c r="D25" s="230"/>
      <c r="E25" s="228" t="s">
        <v>50</v>
      </c>
      <c r="F25" s="229"/>
      <c r="G25" s="230"/>
    </row>
    <row r="26" spans="1:25" ht="29.25" customHeight="1" x14ac:dyDescent="0.25">
      <c r="A26" s="140" t="s">
        <v>37</v>
      </c>
      <c r="B26" s="141" t="s">
        <v>72</v>
      </c>
      <c r="C26" s="141" t="s">
        <v>82</v>
      </c>
      <c r="D26" s="142" t="s">
        <v>39</v>
      </c>
      <c r="E26" s="141" t="s">
        <v>72</v>
      </c>
      <c r="F26" s="141" t="s">
        <v>82</v>
      </c>
      <c r="G26" s="142" t="s">
        <v>39</v>
      </c>
      <c r="H26" s="154"/>
      <c r="I26" s="154"/>
      <c r="J26" s="155"/>
      <c r="K26" s="154"/>
      <c r="L26" s="154"/>
      <c r="M26" s="155"/>
      <c r="N26" s="154"/>
      <c r="O26" s="154"/>
      <c r="P26" s="155"/>
      <c r="Q26" s="154"/>
      <c r="R26" s="154"/>
      <c r="S26" s="155"/>
      <c r="T26" s="154"/>
      <c r="U26" s="154"/>
      <c r="V26" s="155"/>
      <c r="W26" s="154"/>
      <c r="X26" s="154"/>
      <c r="Y26" s="155"/>
    </row>
    <row r="27" spans="1:25" x14ac:dyDescent="0.25">
      <c r="A27" s="125" t="s">
        <v>3</v>
      </c>
      <c r="B27" s="156" t="e">
        <f>AVERAGE(B16,E16,H16,K16,N16,Q16,T16,W16)</f>
        <v>#DIV/0!</v>
      </c>
      <c r="C27" s="143" t="e">
        <f>AVERAGE(C16,F16,I16,L16,O16,U16,X16)</f>
        <v>#DIV/0!</v>
      </c>
      <c r="D27" s="144" t="e">
        <f>AVERAGE(D16,G16,J16,M16,P16, V16, Y16)</f>
        <v>#DIV/0!</v>
      </c>
      <c r="E27" s="143" t="e">
        <f>STDEV(E16,H16,K16,N16,Q16,T16,W16,Z16)</f>
        <v>#DIV/0!</v>
      </c>
      <c r="F27" s="143" t="e">
        <f>STDEV(F16,I16,L16,O16,R16,X16,AA16)</f>
        <v>#DIV/0!</v>
      </c>
      <c r="G27" s="144" t="e">
        <f>STDEV(G16,J16,M16,P16,S16, Y16, AB16)</f>
        <v>#DIV/0!</v>
      </c>
    </row>
    <row r="28" spans="1:25" x14ac:dyDescent="0.25">
      <c r="A28" s="125" t="s">
        <v>4</v>
      </c>
      <c r="B28" s="143" t="e">
        <f t="shared" ref="B28:B34" si="0">AVERAGE(B17,E17,H17,K17,N17,Q17,T17,W17)</f>
        <v>#DIV/0!</v>
      </c>
      <c r="C28" s="143" t="e">
        <f>AVERAGE(C17,F17,I17,L17,O17,U17,X17)</f>
        <v>#DIV/0!</v>
      </c>
      <c r="D28" s="144" t="e">
        <f t="shared" ref="D28:D34" si="1">AVERAGE(D17,G17,J17,M17,P17, V17, Y17)</f>
        <v>#DIV/0!</v>
      </c>
      <c r="E28" s="143" t="e">
        <f t="shared" ref="E28:E34" si="2">STDEV(E17,H17,K17,N17,Q17,T17,W17,Z17)</f>
        <v>#DIV/0!</v>
      </c>
      <c r="F28" s="143" t="e">
        <f t="shared" ref="F28:F34" si="3">STDEV(F17,I17,L17,O17,R17,X17,AA17)</f>
        <v>#DIV/0!</v>
      </c>
      <c r="G28" s="144" t="e">
        <f t="shared" ref="G28:G34" si="4">STDEV(G17,J17,M17,P17,S17, Y17, AB17)</f>
        <v>#DIV/0!</v>
      </c>
    </row>
    <row r="29" spans="1:25" x14ac:dyDescent="0.25">
      <c r="A29" s="125" t="s">
        <v>5</v>
      </c>
      <c r="B29" s="143" t="e">
        <f t="shared" si="0"/>
        <v>#DIV/0!</v>
      </c>
      <c r="C29" s="143" t="e">
        <f t="shared" ref="C29:C34" si="5">AVERAGE(C18,F18,I18,L18,O18,U18,X18)</f>
        <v>#DIV/0!</v>
      </c>
      <c r="D29" s="144" t="e">
        <f t="shared" si="1"/>
        <v>#DIV/0!</v>
      </c>
      <c r="E29" s="143" t="e">
        <f t="shared" si="2"/>
        <v>#DIV/0!</v>
      </c>
      <c r="F29" s="143" t="e">
        <f t="shared" si="3"/>
        <v>#DIV/0!</v>
      </c>
      <c r="G29" s="144" t="e">
        <f t="shared" si="4"/>
        <v>#DIV/0!</v>
      </c>
    </row>
    <row r="30" spans="1:25" x14ac:dyDescent="0.25">
      <c r="A30" s="125" t="s">
        <v>6</v>
      </c>
      <c r="B30" s="143" t="e">
        <f t="shared" si="0"/>
        <v>#DIV/0!</v>
      </c>
      <c r="C30" s="143" t="e">
        <f t="shared" si="5"/>
        <v>#DIV/0!</v>
      </c>
      <c r="D30" s="144" t="e">
        <f t="shared" si="1"/>
        <v>#DIV/0!</v>
      </c>
      <c r="E30" s="143" t="e">
        <f t="shared" si="2"/>
        <v>#DIV/0!</v>
      </c>
      <c r="F30" s="143" t="e">
        <f t="shared" si="3"/>
        <v>#DIV/0!</v>
      </c>
      <c r="G30" s="144" t="e">
        <f t="shared" si="4"/>
        <v>#DIV/0!</v>
      </c>
    </row>
    <row r="31" spans="1:25" x14ac:dyDescent="0.25">
      <c r="A31" s="125" t="s">
        <v>7</v>
      </c>
      <c r="B31" s="143" t="e">
        <f t="shared" si="0"/>
        <v>#DIV/0!</v>
      </c>
      <c r="C31" s="143" t="e">
        <f t="shared" si="5"/>
        <v>#DIV/0!</v>
      </c>
      <c r="D31" s="144" t="e">
        <f t="shared" si="1"/>
        <v>#DIV/0!</v>
      </c>
      <c r="E31" s="143" t="e">
        <f t="shared" si="2"/>
        <v>#DIV/0!</v>
      </c>
      <c r="F31" s="143" t="e">
        <f t="shared" si="3"/>
        <v>#DIV/0!</v>
      </c>
      <c r="G31" s="144" t="e">
        <f t="shared" si="4"/>
        <v>#DIV/0!</v>
      </c>
    </row>
    <row r="32" spans="1:25" x14ac:dyDescent="0.25">
      <c r="A32" s="125" t="s">
        <v>55</v>
      </c>
      <c r="B32" s="143" t="e">
        <f t="shared" si="0"/>
        <v>#DIV/0!</v>
      </c>
      <c r="C32" s="143" t="e">
        <f t="shared" si="5"/>
        <v>#DIV/0!</v>
      </c>
      <c r="D32" s="144" t="e">
        <f t="shared" si="1"/>
        <v>#DIV/0!</v>
      </c>
      <c r="E32" s="143" t="e">
        <f t="shared" si="2"/>
        <v>#DIV/0!</v>
      </c>
      <c r="F32" s="143" t="e">
        <f t="shared" si="3"/>
        <v>#DIV/0!</v>
      </c>
      <c r="G32" s="144" t="e">
        <f t="shared" si="4"/>
        <v>#DIV/0!</v>
      </c>
    </row>
    <row r="33" spans="1:25" x14ac:dyDescent="0.25">
      <c r="A33" s="125" t="s">
        <v>56</v>
      </c>
      <c r="B33" s="143" t="e">
        <f t="shared" si="0"/>
        <v>#DIV/0!</v>
      </c>
      <c r="C33" s="143" t="e">
        <f t="shared" si="5"/>
        <v>#DIV/0!</v>
      </c>
      <c r="D33" s="144" t="e">
        <f t="shared" si="1"/>
        <v>#DIV/0!</v>
      </c>
      <c r="E33" s="143" t="e">
        <f t="shared" si="2"/>
        <v>#DIV/0!</v>
      </c>
      <c r="F33" s="143" t="e">
        <f t="shared" si="3"/>
        <v>#DIV/0!</v>
      </c>
      <c r="G33" s="144" t="e">
        <f t="shared" si="4"/>
        <v>#DIV/0!</v>
      </c>
    </row>
    <row r="34" spans="1:25" ht="14.4" thickBot="1" x14ac:dyDescent="0.3">
      <c r="A34" s="127" t="s">
        <v>57</v>
      </c>
      <c r="B34" s="157" t="e">
        <f t="shared" si="0"/>
        <v>#DIV/0!</v>
      </c>
      <c r="C34" s="157" t="e">
        <f t="shared" si="5"/>
        <v>#DIV/0!</v>
      </c>
      <c r="D34" s="158" t="e">
        <f t="shared" si="1"/>
        <v>#DIV/0!</v>
      </c>
      <c r="E34" s="157" t="e">
        <f t="shared" si="2"/>
        <v>#DIV/0!</v>
      </c>
      <c r="F34" s="157" t="e">
        <f t="shared" si="3"/>
        <v>#DIV/0!</v>
      </c>
      <c r="G34" s="158" t="e">
        <f t="shared" si="4"/>
        <v>#DIV/0!</v>
      </c>
    </row>
    <row r="35" spans="1:25" ht="14.4" thickBot="1" x14ac:dyDescent="0.3">
      <c r="A35" s="151"/>
      <c r="B35" s="152"/>
      <c r="C35" s="152"/>
      <c r="D35" s="152"/>
      <c r="E35" s="152"/>
      <c r="F35" s="152"/>
      <c r="G35" s="152"/>
    </row>
    <row r="36" spans="1:25" ht="19.8" thickBot="1" x14ac:dyDescent="0.45">
      <c r="A36" s="138"/>
      <c r="B36" s="228" t="s">
        <v>84</v>
      </c>
      <c r="C36" s="229"/>
      <c r="D36" s="229"/>
      <c r="E36" s="229"/>
      <c r="F36" s="229"/>
      <c r="G36" s="229"/>
      <c r="H36" s="228" t="s">
        <v>84</v>
      </c>
      <c r="I36" s="229"/>
      <c r="J36" s="229"/>
      <c r="K36" s="229"/>
      <c r="L36" s="229"/>
      <c r="M36" s="229"/>
      <c r="N36" s="228" t="s">
        <v>84</v>
      </c>
      <c r="O36" s="229"/>
      <c r="P36" s="229"/>
      <c r="Q36" s="229"/>
      <c r="R36" s="229"/>
      <c r="S36" s="229"/>
      <c r="T36" s="228" t="s">
        <v>84</v>
      </c>
      <c r="U36" s="229"/>
      <c r="V36" s="229"/>
      <c r="W36" s="229"/>
      <c r="X36" s="229"/>
      <c r="Y36" s="229"/>
    </row>
    <row r="37" spans="1:25" ht="16.2" thickBot="1" x14ac:dyDescent="0.35">
      <c r="A37" s="139"/>
      <c r="B37" s="254" t="s">
        <v>9</v>
      </c>
      <c r="C37" s="255"/>
      <c r="D37" s="256"/>
      <c r="E37" s="228" t="s">
        <v>10</v>
      </c>
      <c r="F37" s="229"/>
      <c r="G37" s="230"/>
      <c r="H37" s="228" t="s">
        <v>11</v>
      </c>
      <c r="I37" s="229"/>
      <c r="J37" s="230"/>
      <c r="K37" s="228" t="s">
        <v>12</v>
      </c>
      <c r="L37" s="229"/>
      <c r="M37" s="230"/>
      <c r="N37" s="228" t="s">
        <v>13</v>
      </c>
      <c r="O37" s="229"/>
      <c r="P37" s="230"/>
      <c r="Q37" s="228" t="s">
        <v>14</v>
      </c>
      <c r="R37" s="229"/>
      <c r="S37" s="230"/>
      <c r="T37" s="228" t="s">
        <v>58</v>
      </c>
      <c r="U37" s="229"/>
      <c r="V37" s="230"/>
      <c r="W37" s="228" t="s">
        <v>59</v>
      </c>
      <c r="X37" s="229"/>
      <c r="Y37" s="230"/>
    </row>
    <row r="38" spans="1:25" ht="29.25" customHeight="1" x14ac:dyDescent="0.25">
      <c r="A38" s="140" t="s">
        <v>37</v>
      </c>
      <c r="B38" s="141" t="s">
        <v>72</v>
      </c>
      <c r="C38" s="141" t="s">
        <v>82</v>
      </c>
      <c r="D38" s="142" t="s">
        <v>39</v>
      </c>
      <c r="E38" s="141" t="s">
        <v>72</v>
      </c>
      <c r="F38" s="141" t="s">
        <v>82</v>
      </c>
      <c r="G38" s="142" t="s">
        <v>39</v>
      </c>
      <c r="H38" s="141" t="s">
        <v>72</v>
      </c>
      <c r="I38" s="141" t="s">
        <v>82</v>
      </c>
      <c r="J38" s="142" t="s">
        <v>39</v>
      </c>
      <c r="K38" s="141" t="s">
        <v>72</v>
      </c>
      <c r="L38" s="141" t="s">
        <v>82</v>
      </c>
      <c r="M38" s="142" t="s">
        <v>39</v>
      </c>
      <c r="N38" s="141" t="s">
        <v>72</v>
      </c>
      <c r="O38" s="141" t="s">
        <v>82</v>
      </c>
      <c r="P38" s="142" t="s">
        <v>39</v>
      </c>
      <c r="Q38" s="141" t="s">
        <v>72</v>
      </c>
      <c r="R38" s="141" t="s">
        <v>82</v>
      </c>
      <c r="S38" s="142" t="s">
        <v>39</v>
      </c>
      <c r="T38" s="141" t="s">
        <v>72</v>
      </c>
      <c r="U38" s="141" t="s">
        <v>82</v>
      </c>
      <c r="V38" s="142" t="s">
        <v>39</v>
      </c>
      <c r="W38" s="141" t="s">
        <v>72</v>
      </c>
      <c r="X38" s="141" t="s">
        <v>82</v>
      </c>
      <c r="Y38" s="142" t="s">
        <v>39</v>
      </c>
    </row>
    <row r="39" spans="1:25" x14ac:dyDescent="0.25">
      <c r="A39" s="98" t="s">
        <v>3</v>
      </c>
      <c r="B39" s="145" t="str">
        <f>IF('Site Description'!$C$35&gt;1,B16*Equations!$B22*365,"NO TRANSECT")</f>
        <v>NO TRANSECT</v>
      </c>
      <c r="C39" s="146" t="str">
        <f>IF('Site Description'!$C$35&gt;1,C16*Equations!$B7*365,"NO TRANSECT")</f>
        <v>NO TRANSECT</v>
      </c>
      <c r="D39" s="147" t="str">
        <f>IF('Site Description'!$C$35&gt;1,D16*Equations!$B7*365,"NO TRANSECT")</f>
        <v>NO TRANSECT</v>
      </c>
      <c r="E39" s="145" t="str">
        <f>IF('Site Description'!$D$35&gt;1,E16*Equations!$B22*365,"NO TRANSECT")</f>
        <v>NO TRANSECT</v>
      </c>
      <c r="F39" s="146" t="str">
        <f>IF('Site Description'!$D$35&gt;1,F16*Equations!$B7*365,"NO TRANSECT")</f>
        <v>NO TRANSECT</v>
      </c>
      <c r="G39" s="147" t="str">
        <f>IF('Site Description'!$D$35&gt;1,G16*Equations!$B7*365,"NO TRANSECT")</f>
        <v>NO TRANSECT</v>
      </c>
      <c r="H39" s="145" t="str">
        <f>IF('Site Description'!$E$35&gt;1,H16*Equations!$B22*365,"NO TRANSECT")</f>
        <v>NO TRANSECT</v>
      </c>
      <c r="I39" s="146" t="str">
        <f>IF('Site Description'!$E$35&gt;1,I16*Equations!$B7*365,"NO TRANSECT")</f>
        <v>NO TRANSECT</v>
      </c>
      <c r="J39" s="147" t="str">
        <f>IF('Site Description'!$E$35&gt;1,J16*Equations!$B7*365,"NO TRANSECT")</f>
        <v>NO TRANSECT</v>
      </c>
      <c r="K39" s="145" t="str">
        <f>IF('Site Description'!$F$35&gt;1,K16*Equations!$B22*365,"NO TRANSECT")</f>
        <v>NO TRANSECT</v>
      </c>
      <c r="L39" s="146" t="str">
        <f>IF('Site Description'!$F$35&gt;1,L16*Equations!$B7*365,"NO TRANSECT")</f>
        <v>NO TRANSECT</v>
      </c>
      <c r="M39" s="147" t="str">
        <f>IF('Site Description'!$F$35&gt;1,M16*Equations!$B7*365,"NO TRANSECT")</f>
        <v>NO TRANSECT</v>
      </c>
      <c r="N39" s="145" t="str">
        <f>IF('Site Description'!$G$35&gt;1,N16*Equations!B22*365,"NO TRANSECT")</f>
        <v>NO TRANSECT</v>
      </c>
      <c r="O39" s="146" t="str">
        <f>IF('Site Description'!$G$35&gt;1,O16*Equations!$B7*365,"NO TRANSECT")</f>
        <v>NO TRANSECT</v>
      </c>
      <c r="P39" s="147" t="str">
        <f>IF('Site Description'!$G$35&gt;1,P16*Equations!$B7*365,"NO TRANSECT")</f>
        <v>NO TRANSECT</v>
      </c>
      <c r="Q39" s="145" t="str">
        <f>IF('Site Description'!$H$35&gt;1,Q16*Equations!$B22*365,"NO TRANSECT")</f>
        <v>NO TRANSECT</v>
      </c>
      <c r="R39" s="146" t="str">
        <f>IF('Site Description'!$H$35&gt;1,R16*Equations!$B7*365,"NO TRANSECT")</f>
        <v>NO TRANSECT</v>
      </c>
      <c r="S39" s="147" t="str">
        <f>IF('Site Description'!$H$35&gt;1,S16*Equations!$B7*365,"NO TRANSECT")</f>
        <v>NO TRANSECT</v>
      </c>
      <c r="T39" s="145" t="str">
        <f>IF('Site Description'!$I$35&gt;1,T16*Equations!$B22*365,"NO TRANSECT")</f>
        <v>NO TRANSECT</v>
      </c>
      <c r="U39" s="146" t="str">
        <f>IF('Site Description'!$I$35&gt;1,U16*Equations!$B7*365,"NO TRANSECT")</f>
        <v>NO TRANSECT</v>
      </c>
      <c r="V39" s="147" t="str">
        <f>IF('Site Description'!$I$35&gt;1,V16*Equations!$B7*365,"NO TRANSECT")</f>
        <v>NO TRANSECT</v>
      </c>
      <c r="W39" s="145" t="str">
        <f>IF('Site Description'!$J$35&gt;1,W16*Equations!$B22*365,"NO TRANSECT")</f>
        <v>NO TRANSECT</v>
      </c>
      <c r="X39" s="146" t="str">
        <f>IF('Site Description'!$J$35&gt;1,X16*Equations!$B7*365,"NO TRANSECT")</f>
        <v>NO TRANSECT</v>
      </c>
      <c r="Y39" s="147" t="str">
        <f>IF('Site Description'!$J$35&gt;1,Y16*Equations!$B7*365,"NO TRANSECT")</f>
        <v>NO TRANSECT</v>
      </c>
    </row>
    <row r="40" spans="1:25" x14ac:dyDescent="0.25">
      <c r="A40" s="98" t="s">
        <v>4</v>
      </c>
      <c r="B40" s="145" t="str">
        <f>IF('Site Description'!$C$35&gt;1,B17*Equations!$B23*365,"NO TRANSECT")</f>
        <v>NO TRANSECT</v>
      </c>
      <c r="C40" s="146" t="str">
        <f>IF('Site Description'!$C$35&gt;1,C17*Equations!$B8*365,"NO TRANSECT")</f>
        <v>NO TRANSECT</v>
      </c>
      <c r="D40" s="147" t="str">
        <f>IF('Site Description'!$C$35&gt;1,D17*Equations!$B8*365,"NO TRANSECT")</f>
        <v>NO TRANSECT</v>
      </c>
      <c r="E40" s="145" t="str">
        <f>IF('Site Description'!$D$35&gt;1,E17*Equations!$B23*365,"NO TRANSECT")</f>
        <v>NO TRANSECT</v>
      </c>
      <c r="F40" s="146" t="str">
        <f>IF('Site Description'!$D$35&gt;1,F17*Equations!$B8*365,"NO TRANSECT")</f>
        <v>NO TRANSECT</v>
      </c>
      <c r="G40" s="147" t="str">
        <f>IF('Site Description'!$D$35&gt;1,G17*Equations!$B8*365,"NO TRANSECT")</f>
        <v>NO TRANSECT</v>
      </c>
      <c r="H40" s="145" t="str">
        <f>IF('Site Description'!$E$35&gt;1,H17*Equations!$B23*365,"NO TRANSECT")</f>
        <v>NO TRANSECT</v>
      </c>
      <c r="I40" s="146" t="str">
        <f>IF('Site Description'!$E$35&gt;1,I17*Equations!$B8*365,"NO TRANSECT")</f>
        <v>NO TRANSECT</v>
      </c>
      <c r="J40" s="147" t="str">
        <f>IF('Site Description'!$E$35&gt;1,J17*Equations!$B8*365,"NO TRANSECT")</f>
        <v>NO TRANSECT</v>
      </c>
      <c r="K40" s="145" t="str">
        <f>IF('Site Description'!$F$35&gt;1,K17*Equations!$B23*365,"NO TRANSECT")</f>
        <v>NO TRANSECT</v>
      </c>
      <c r="L40" s="146" t="str">
        <f>IF('Site Description'!$F$35&gt;1,L17*Equations!$B8*365,"NO TRANSECT")</f>
        <v>NO TRANSECT</v>
      </c>
      <c r="M40" s="147" t="str">
        <f>IF('Site Description'!$F$35&gt;1,M17*Equations!$B8*365,"NO TRANSECT")</f>
        <v>NO TRANSECT</v>
      </c>
      <c r="N40" s="145" t="str">
        <f>IF('Site Description'!$G$35&gt;1,N17*Equations!B23*365,"NO TRANSECT")</f>
        <v>NO TRANSECT</v>
      </c>
      <c r="O40" s="146" t="str">
        <f>IF('Site Description'!$G$35&gt;1,O17*Equations!$B8*365,"NO TRANSECT")</f>
        <v>NO TRANSECT</v>
      </c>
      <c r="P40" s="147" t="str">
        <f>IF('Site Description'!$G$35&gt;1,P17*Equations!$B8*365,"NO TRANSECT")</f>
        <v>NO TRANSECT</v>
      </c>
      <c r="Q40" s="145" t="str">
        <f>IF('Site Description'!$H$35&gt;1,Q17*Equations!$B23*365,"NO TRANSECT")</f>
        <v>NO TRANSECT</v>
      </c>
      <c r="R40" s="146" t="str">
        <f>IF('Site Description'!$H$35&gt;1,R17*Equations!$B8*365,"NO TRANSECT")</f>
        <v>NO TRANSECT</v>
      </c>
      <c r="S40" s="147" t="str">
        <f>IF('Site Description'!$H$35&gt;1,S17*Equations!$B8*365,"NO TRANSECT")</f>
        <v>NO TRANSECT</v>
      </c>
      <c r="T40" s="145" t="str">
        <f>IF('Site Description'!$I$35&gt;1,T17*Equations!$B23*365,"NO TRANSECT")</f>
        <v>NO TRANSECT</v>
      </c>
      <c r="U40" s="146" t="str">
        <f>IF('Site Description'!$I$35&gt;1,U17*Equations!$B8*365,"NO TRANSECT")</f>
        <v>NO TRANSECT</v>
      </c>
      <c r="V40" s="147" t="str">
        <f>IF('Site Description'!$I$35&gt;1,V17*Equations!$B8*365,"NO TRANSECT")</f>
        <v>NO TRANSECT</v>
      </c>
      <c r="W40" s="145" t="str">
        <f>IF('Site Description'!$J$35&gt;1,W17*Equations!$B23*365,"NO TRANSECT")</f>
        <v>NO TRANSECT</v>
      </c>
      <c r="X40" s="146" t="str">
        <f>IF('Site Description'!$J$35&gt;1,X17*Equations!$B8*365,"NO TRANSECT")</f>
        <v>NO TRANSECT</v>
      </c>
      <c r="Y40" s="147" t="str">
        <f>IF('Site Description'!$J$35&gt;1,Y17*Equations!$B8*365,"NO TRANSECT")</f>
        <v>NO TRANSECT</v>
      </c>
    </row>
    <row r="41" spans="1:25" x14ac:dyDescent="0.25">
      <c r="A41" s="98" t="s">
        <v>5</v>
      </c>
      <c r="B41" s="145" t="str">
        <f>IF('Site Description'!$C$35&gt;1,B18*Equations!$B24*365,"NO TRANSECT")</f>
        <v>NO TRANSECT</v>
      </c>
      <c r="C41" s="146" t="str">
        <f>IF('Site Description'!$C$35&gt;1,C18*Equations!$B9*365,"NO TRANSECT")</f>
        <v>NO TRANSECT</v>
      </c>
      <c r="D41" s="147" t="str">
        <f>IF('Site Description'!$C$35&gt;1,D18*Equations!$B9*365,"NO TRANSECT")</f>
        <v>NO TRANSECT</v>
      </c>
      <c r="E41" s="145" t="str">
        <f>IF('Site Description'!$D$35&gt;1,E18*Equations!$B24*365,"NO TRANSECT")</f>
        <v>NO TRANSECT</v>
      </c>
      <c r="F41" s="146" t="str">
        <f>IF('Site Description'!$D$35&gt;1,F18*Equations!$B9*365,"NO TRANSECT")</f>
        <v>NO TRANSECT</v>
      </c>
      <c r="G41" s="147" t="str">
        <f>IF('Site Description'!$D$35&gt;1,G18*Equations!$B9*365,"NO TRANSECT")</f>
        <v>NO TRANSECT</v>
      </c>
      <c r="H41" s="145" t="str">
        <f>IF('Site Description'!$E$35&gt;1,H18*Equations!$B24*365,"NO TRANSECT")</f>
        <v>NO TRANSECT</v>
      </c>
      <c r="I41" s="146" t="str">
        <f>IF('Site Description'!$E$35&gt;1,I18*Equations!$B9*365,"NO TRANSECT")</f>
        <v>NO TRANSECT</v>
      </c>
      <c r="J41" s="147" t="str">
        <f>IF('Site Description'!$E$35&gt;1,J18*Equations!$B9*365,"NO TRANSECT")</f>
        <v>NO TRANSECT</v>
      </c>
      <c r="K41" s="145" t="str">
        <f>IF('Site Description'!$F$35&gt;1,K18*Equations!$B24*365,"NO TRANSECT")</f>
        <v>NO TRANSECT</v>
      </c>
      <c r="L41" s="146" t="str">
        <f>IF('Site Description'!$F$35&gt;1,L18*Equations!$B9*365,"NO TRANSECT")</f>
        <v>NO TRANSECT</v>
      </c>
      <c r="M41" s="147" t="str">
        <f>IF('Site Description'!$F$35&gt;1,M18*Equations!$B9*365,"NO TRANSECT")</f>
        <v>NO TRANSECT</v>
      </c>
      <c r="N41" s="145" t="str">
        <f>IF('Site Description'!$G$35&gt;1,N18*Equations!B24*365,"NO TRANSECT")</f>
        <v>NO TRANSECT</v>
      </c>
      <c r="O41" s="146" t="str">
        <f>IF('Site Description'!$G$35&gt;1,O18*Equations!$B9*365,"NO TRANSECT")</f>
        <v>NO TRANSECT</v>
      </c>
      <c r="P41" s="147" t="str">
        <f>IF('Site Description'!$G$35&gt;1,P18*Equations!$B9*365,"NO TRANSECT")</f>
        <v>NO TRANSECT</v>
      </c>
      <c r="Q41" s="145" t="str">
        <f>IF('Site Description'!$H$35&gt;1,Q18*Equations!$B24*365,"NO TRANSECT")</f>
        <v>NO TRANSECT</v>
      </c>
      <c r="R41" s="146" t="str">
        <f>IF('Site Description'!$H$35&gt;1,R18*Equations!$B9*365,"NO TRANSECT")</f>
        <v>NO TRANSECT</v>
      </c>
      <c r="S41" s="147" t="str">
        <f>IF('Site Description'!$H$35&gt;1,S18*Equations!$B9*365,"NO TRANSECT")</f>
        <v>NO TRANSECT</v>
      </c>
      <c r="T41" s="145" t="str">
        <f>IF('Site Description'!$I$35&gt;1,T18*Equations!$B24*365,"NO TRANSECT")</f>
        <v>NO TRANSECT</v>
      </c>
      <c r="U41" s="146" t="str">
        <f>IF('Site Description'!$I$35&gt;1,U18*Equations!$B9*365,"NO TRANSECT")</f>
        <v>NO TRANSECT</v>
      </c>
      <c r="V41" s="147" t="str">
        <f>IF('Site Description'!$I$35&gt;1,V18*Equations!$B9*365,"NO TRANSECT")</f>
        <v>NO TRANSECT</v>
      </c>
      <c r="W41" s="145" t="str">
        <f>IF('Site Description'!$J$35&gt;1,W18*Equations!$B24*365,"NO TRANSECT")</f>
        <v>NO TRANSECT</v>
      </c>
      <c r="X41" s="146" t="str">
        <f>IF('Site Description'!$J$35&gt;1,X18*Equations!$B9*365,"NO TRANSECT")</f>
        <v>NO TRANSECT</v>
      </c>
      <c r="Y41" s="147" t="str">
        <f>IF('Site Description'!$J$35&gt;1,Y18*Equations!$B9*365,"NO TRANSECT")</f>
        <v>NO TRANSECT</v>
      </c>
    </row>
    <row r="42" spans="1:25" x14ac:dyDescent="0.25">
      <c r="A42" s="98" t="s">
        <v>6</v>
      </c>
      <c r="B42" s="145" t="str">
        <f>IF('Site Description'!$C$35&gt;1,B19*Equations!$B25*365,"NO TRANSECT")</f>
        <v>NO TRANSECT</v>
      </c>
      <c r="C42" s="146" t="str">
        <f>IF('Site Description'!$C$35&gt;1,C19*Equations!$B10*365,"NO TRANSECT")</f>
        <v>NO TRANSECT</v>
      </c>
      <c r="D42" s="147" t="str">
        <f>IF('Site Description'!$C$35&gt;1,D19*Equations!$B10*365,"NO TRANSECT")</f>
        <v>NO TRANSECT</v>
      </c>
      <c r="E42" s="145" t="str">
        <f>IF('Site Description'!$D$35&gt;1,E19*Equations!$B25*365,"NO TRANSECT")</f>
        <v>NO TRANSECT</v>
      </c>
      <c r="F42" s="146" t="str">
        <f>IF('Site Description'!$D$35&gt;1,F19*Equations!$B10*365,"NO TRANSECT")</f>
        <v>NO TRANSECT</v>
      </c>
      <c r="G42" s="147" t="str">
        <f>IF('Site Description'!$D$35&gt;1,G19*Equations!$B10*365,"NO TRANSECT")</f>
        <v>NO TRANSECT</v>
      </c>
      <c r="H42" s="145" t="str">
        <f>IF('Site Description'!$E$35&gt;1,H19*Equations!$B25*365,"NO TRANSECT")</f>
        <v>NO TRANSECT</v>
      </c>
      <c r="I42" s="146" t="str">
        <f>IF('Site Description'!$E$35&gt;1,I19*Equations!$B10*365,"NO TRANSECT")</f>
        <v>NO TRANSECT</v>
      </c>
      <c r="J42" s="147" t="str">
        <f>IF('Site Description'!$E$35&gt;1,J19*Equations!$B10*365,"NO TRANSECT")</f>
        <v>NO TRANSECT</v>
      </c>
      <c r="K42" s="145" t="str">
        <f>IF('Site Description'!$F$35&gt;1,K19*Equations!$B25*365,"NO TRANSECT")</f>
        <v>NO TRANSECT</v>
      </c>
      <c r="L42" s="146" t="str">
        <f>IF('Site Description'!$F$35&gt;1,L19*Equations!$B10*365,"NO TRANSECT")</f>
        <v>NO TRANSECT</v>
      </c>
      <c r="M42" s="147" t="str">
        <f>IF('Site Description'!$F$35&gt;1,M19*Equations!$B10*365,"NO TRANSECT")</f>
        <v>NO TRANSECT</v>
      </c>
      <c r="N42" s="145" t="str">
        <f>IF('Site Description'!$G$35&gt;1,N19*Equations!B25*365,"NO TRANSECT")</f>
        <v>NO TRANSECT</v>
      </c>
      <c r="O42" s="146" t="str">
        <f>IF('Site Description'!$G$35&gt;1,O19*Equations!$B10*365,"NO TRANSECT")</f>
        <v>NO TRANSECT</v>
      </c>
      <c r="P42" s="147" t="str">
        <f>IF('Site Description'!$G$35&gt;1,P19*Equations!$B10*365,"NO TRANSECT")</f>
        <v>NO TRANSECT</v>
      </c>
      <c r="Q42" s="145" t="str">
        <f>IF('Site Description'!$H$35&gt;1,Q19*Equations!$B25*365,"NO TRANSECT")</f>
        <v>NO TRANSECT</v>
      </c>
      <c r="R42" s="146" t="str">
        <f>IF('Site Description'!$H$35&gt;1,R19*Equations!$B10*365,"NO TRANSECT")</f>
        <v>NO TRANSECT</v>
      </c>
      <c r="S42" s="147" t="str">
        <f>IF('Site Description'!$H$35&gt;1,S19*Equations!$B10*365,"NO TRANSECT")</f>
        <v>NO TRANSECT</v>
      </c>
      <c r="T42" s="145" t="str">
        <f>IF('Site Description'!$I$35&gt;1,T19*Equations!$B25*365,"NO TRANSECT")</f>
        <v>NO TRANSECT</v>
      </c>
      <c r="U42" s="146" t="str">
        <f>IF('Site Description'!$I$35&gt;1,U19*Equations!$B10*365,"NO TRANSECT")</f>
        <v>NO TRANSECT</v>
      </c>
      <c r="V42" s="147" t="str">
        <f>IF('Site Description'!$I$35&gt;1,V19*Equations!$B10*365,"NO TRANSECT")</f>
        <v>NO TRANSECT</v>
      </c>
      <c r="W42" s="145" t="str">
        <f>IF('Site Description'!$J$35&gt;1,W19*Equations!$B25*365,"NO TRANSECT")</f>
        <v>NO TRANSECT</v>
      </c>
      <c r="X42" s="146" t="str">
        <f>IF('Site Description'!$J$35&gt;1,X19*Equations!$B10*365,"NO TRANSECT")</f>
        <v>NO TRANSECT</v>
      </c>
      <c r="Y42" s="147" t="str">
        <f>IF('Site Description'!$J$35&gt;1,Y19*Equations!$B10*365,"NO TRANSECT")</f>
        <v>NO TRANSECT</v>
      </c>
    </row>
    <row r="43" spans="1:25" x14ac:dyDescent="0.25">
      <c r="A43" s="103" t="s">
        <v>7</v>
      </c>
      <c r="B43" s="145" t="str">
        <f>IF('Site Description'!$C$35&gt;1,B20*Equations!$B26*365,"NO TRANSECT")</f>
        <v>NO TRANSECT</v>
      </c>
      <c r="C43" s="146" t="str">
        <f>IF('Site Description'!$C$35&gt;1,C20*Equations!$B11*365,"NO TRANSECT")</f>
        <v>NO TRANSECT</v>
      </c>
      <c r="D43" s="147" t="str">
        <f>IF('Site Description'!$C$35&gt;1,D20*Equations!$B11*365,"NO TRANSECT")</f>
        <v>NO TRANSECT</v>
      </c>
      <c r="E43" s="145" t="str">
        <f>IF('Site Description'!$D$35&gt;1,E20*Equations!$B26*365,"NO TRANSECT")</f>
        <v>NO TRANSECT</v>
      </c>
      <c r="F43" s="146" t="str">
        <f>IF('Site Description'!$D$35&gt;1,F20*Equations!$B11*365,"NO TRANSECT")</f>
        <v>NO TRANSECT</v>
      </c>
      <c r="G43" s="147" t="str">
        <f>IF('Site Description'!$D$35&gt;1,G20*Equations!$B11*365,"NO TRANSECT")</f>
        <v>NO TRANSECT</v>
      </c>
      <c r="H43" s="145" t="str">
        <f>IF('Site Description'!$E$35&gt;1,H20*Equations!$B26*365,"NO TRANSECT")</f>
        <v>NO TRANSECT</v>
      </c>
      <c r="I43" s="146" t="str">
        <f>IF('Site Description'!$E$35&gt;1,I20*Equations!$B11*365,"NO TRANSECT")</f>
        <v>NO TRANSECT</v>
      </c>
      <c r="J43" s="147" t="str">
        <f>IF('Site Description'!$E$35&gt;1,J20*Equations!$B11*365,"NO TRANSECT")</f>
        <v>NO TRANSECT</v>
      </c>
      <c r="K43" s="145" t="str">
        <f>IF('Site Description'!$F$35&gt;1,K20*Equations!$B26*365,"NO TRANSECT")</f>
        <v>NO TRANSECT</v>
      </c>
      <c r="L43" s="146" t="str">
        <f>IF('Site Description'!$F$35&gt;1,L20*Equations!$B11*365,"NO TRANSECT")</f>
        <v>NO TRANSECT</v>
      </c>
      <c r="M43" s="147" t="str">
        <f>IF('Site Description'!$F$35&gt;1,M20*Equations!$B11*365,"NO TRANSECT")</f>
        <v>NO TRANSECT</v>
      </c>
      <c r="N43" s="145" t="str">
        <f>IF('Site Description'!$G$35&gt;1,N20*Equations!B26*365,"NO TRANSECT")</f>
        <v>NO TRANSECT</v>
      </c>
      <c r="O43" s="146" t="str">
        <f>IF('Site Description'!$G$35&gt;1,O20*Equations!$B11*365,"NO TRANSECT")</f>
        <v>NO TRANSECT</v>
      </c>
      <c r="P43" s="147" t="str">
        <f>IF('Site Description'!$G$35&gt;1,P20*Equations!$B11*365,"NO TRANSECT")</f>
        <v>NO TRANSECT</v>
      </c>
      <c r="Q43" s="145" t="str">
        <f>IF('Site Description'!$H$35&gt;1,Q20*Equations!$B26*365,"NO TRANSECT")</f>
        <v>NO TRANSECT</v>
      </c>
      <c r="R43" s="146" t="str">
        <f>IF('Site Description'!$H$35&gt;1,R20*Equations!$B11*365,"NO TRANSECT")</f>
        <v>NO TRANSECT</v>
      </c>
      <c r="S43" s="147" t="str">
        <f>IF('Site Description'!$H$35&gt;1,S20*Equations!$B11*365,"NO TRANSECT")</f>
        <v>NO TRANSECT</v>
      </c>
      <c r="T43" s="145" t="str">
        <f>IF('Site Description'!$I$35&gt;1,T20*Equations!$B26*365,"NO TRANSECT")</f>
        <v>NO TRANSECT</v>
      </c>
      <c r="U43" s="146" t="str">
        <f>IF('Site Description'!$I$35&gt;1,U20*Equations!$B11*365,"NO TRANSECT")</f>
        <v>NO TRANSECT</v>
      </c>
      <c r="V43" s="147" t="str">
        <f>IF('Site Description'!$I$35&gt;1,V20*Equations!$B11*365,"NO TRANSECT")</f>
        <v>NO TRANSECT</v>
      </c>
      <c r="W43" s="145" t="str">
        <f>IF('Site Description'!$J$35&gt;1,W20*Equations!$B26*365,"NO TRANSECT")</f>
        <v>NO TRANSECT</v>
      </c>
      <c r="X43" s="146" t="str">
        <f>IF('Site Description'!$J$35&gt;1,X20*Equations!$B11*365,"NO TRANSECT")</f>
        <v>NO TRANSECT</v>
      </c>
      <c r="Y43" s="147" t="str">
        <f>IF('Site Description'!$J$35&gt;1,Y20*Equations!$B11*365,"NO TRANSECT")</f>
        <v>NO TRANSECT</v>
      </c>
    </row>
    <row r="44" spans="1:25" x14ac:dyDescent="0.25">
      <c r="A44" s="98" t="s">
        <v>55</v>
      </c>
      <c r="B44" s="145" t="str">
        <f>IF('Site Description'!$C$35&gt;1,B21*Equations!$B27*365,"NO TRANSECT")</f>
        <v>NO TRANSECT</v>
      </c>
      <c r="C44" s="146" t="str">
        <f>IF('Site Description'!$C$35&gt;1,C21*Equations!$B12*365,"NO TRANSECT")</f>
        <v>NO TRANSECT</v>
      </c>
      <c r="D44" s="147" t="str">
        <f>IF('Site Description'!$C$35&gt;1,D21*Equations!$B12*365,"NO TRANSECT")</f>
        <v>NO TRANSECT</v>
      </c>
      <c r="E44" s="145" t="str">
        <f>IF('Site Description'!$D$35&gt;1,E21*Equations!$B27*365,"NO TRANSECT")</f>
        <v>NO TRANSECT</v>
      </c>
      <c r="F44" s="146" t="str">
        <f>IF('Site Description'!$D$35&gt;1,F21*Equations!$B12*365,"NO TRANSECT")</f>
        <v>NO TRANSECT</v>
      </c>
      <c r="G44" s="147" t="str">
        <f>IF('Site Description'!$D$35&gt;1,G21*Equations!$B12*365,"NO TRANSECT")</f>
        <v>NO TRANSECT</v>
      </c>
      <c r="H44" s="145" t="str">
        <f>IF('Site Description'!$E$35&gt;1,H21*Equations!$B27*365,"NO TRANSECT")</f>
        <v>NO TRANSECT</v>
      </c>
      <c r="I44" s="146" t="str">
        <f>IF('Site Description'!$E$35&gt;1,I21*Equations!$B12*365,"NO TRANSECT")</f>
        <v>NO TRANSECT</v>
      </c>
      <c r="J44" s="147" t="str">
        <f>IF('Site Description'!$E$35&gt;1,J21*Equations!$B12*365,"NO TRANSECT")</f>
        <v>NO TRANSECT</v>
      </c>
      <c r="K44" s="145" t="str">
        <f>IF('Site Description'!$F$35&gt;1,K21*Equations!$B27*365,"NO TRANSECT")</f>
        <v>NO TRANSECT</v>
      </c>
      <c r="L44" s="146" t="str">
        <f>IF('Site Description'!$F$35&gt;1,L21*Equations!$B12*365,"NO TRANSECT")</f>
        <v>NO TRANSECT</v>
      </c>
      <c r="M44" s="147" t="str">
        <f>IF('Site Description'!$F$35&gt;1,M21*Equations!$B12*365,"NO TRANSECT")</f>
        <v>NO TRANSECT</v>
      </c>
      <c r="N44" s="145" t="str">
        <f>IF('Site Description'!$G$35&gt;1,N21*Equations!B27*365,"NO TRANSECT")</f>
        <v>NO TRANSECT</v>
      </c>
      <c r="O44" s="146" t="str">
        <f>IF('Site Description'!$G$35&gt;1,O21*Equations!$B12*365,"NO TRANSECT")</f>
        <v>NO TRANSECT</v>
      </c>
      <c r="P44" s="147" t="str">
        <f>IF('Site Description'!$G$35&gt;1,P21*Equations!$B12*365,"NO TRANSECT")</f>
        <v>NO TRANSECT</v>
      </c>
      <c r="Q44" s="145" t="str">
        <f>IF('Site Description'!$H$35&gt;1,Q21*Equations!$B27*365,"NO TRANSECT")</f>
        <v>NO TRANSECT</v>
      </c>
      <c r="R44" s="146" t="str">
        <f>IF('Site Description'!$H$35&gt;1,R21*Equations!$B12*365,"NO TRANSECT")</f>
        <v>NO TRANSECT</v>
      </c>
      <c r="S44" s="147" t="str">
        <f>IF('Site Description'!$H$35&gt;1,S21*Equations!$B12*365,"NO TRANSECT")</f>
        <v>NO TRANSECT</v>
      </c>
      <c r="T44" s="145" t="str">
        <f>IF('Site Description'!$I$35&gt;1,T21*Equations!$B27*365,"NO TRANSECT")</f>
        <v>NO TRANSECT</v>
      </c>
      <c r="U44" s="146" t="str">
        <f>IF('Site Description'!$I$35&gt;1,U21*Equations!$B12*365,"NO TRANSECT")</f>
        <v>NO TRANSECT</v>
      </c>
      <c r="V44" s="147" t="str">
        <f>IF('Site Description'!$I$35&gt;1,V21*Equations!$B12*365,"NO TRANSECT")</f>
        <v>NO TRANSECT</v>
      </c>
      <c r="W44" s="145" t="str">
        <f>IF('Site Description'!$J$35&gt;1,W21*Equations!$B27*365,"NO TRANSECT")</f>
        <v>NO TRANSECT</v>
      </c>
      <c r="X44" s="146" t="str">
        <f>IF('Site Description'!$J$35&gt;1,X21*Equations!$B12*365,"NO TRANSECT")</f>
        <v>NO TRANSECT</v>
      </c>
      <c r="Y44" s="147" t="str">
        <f>IF('Site Description'!$J$35&gt;1,Y21*Equations!$B12*365,"NO TRANSECT")</f>
        <v>NO TRANSECT</v>
      </c>
    </row>
    <row r="45" spans="1:25" x14ac:dyDescent="0.25">
      <c r="A45" s="125" t="s">
        <v>56</v>
      </c>
      <c r="B45" s="145" t="str">
        <f>IF('Site Description'!$C$35&gt;1,B22*Equations!$B28*365,"NO TRANSECT")</f>
        <v>NO TRANSECT</v>
      </c>
      <c r="C45" s="146" t="str">
        <f>IF('Site Description'!$C$35&gt;1,C22*Equations!$B13*365,"NO TRANSECT")</f>
        <v>NO TRANSECT</v>
      </c>
      <c r="D45" s="147" t="str">
        <f>IF('Site Description'!$C$35&gt;1,D22*Equations!$B13*365,"NO TRANSECT")</f>
        <v>NO TRANSECT</v>
      </c>
      <c r="E45" s="145" t="str">
        <f>IF('Site Description'!$D$35&gt;1,E22*Equations!$B28*365,"NO TRANSECT")</f>
        <v>NO TRANSECT</v>
      </c>
      <c r="F45" s="146" t="str">
        <f>IF('Site Description'!$D$35&gt;1,F22*Equations!$B13*365,"NO TRANSECT")</f>
        <v>NO TRANSECT</v>
      </c>
      <c r="G45" s="147" t="str">
        <f>IF('Site Description'!$D$35&gt;1,G22*Equations!$B13*365,"NO TRANSECT")</f>
        <v>NO TRANSECT</v>
      </c>
      <c r="H45" s="145" t="str">
        <f>IF('Site Description'!$E$35&gt;1,H22*Equations!$B28*365,"NO TRANSECT")</f>
        <v>NO TRANSECT</v>
      </c>
      <c r="I45" s="146" t="str">
        <f>IF('Site Description'!$E$35&gt;1,I22*Equations!$B13*365,"NO TRANSECT")</f>
        <v>NO TRANSECT</v>
      </c>
      <c r="J45" s="147" t="str">
        <f>IF('Site Description'!$E$35&gt;1,J22*Equations!$B13*365,"NO TRANSECT")</f>
        <v>NO TRANSECT</v>
      </c>
      <c r="K45" s="145" t="str">
        <f>IF('Site Description'!$F$35&gt;1,K22*Equations!$B28*365,"NO TRANSECT")</f>
        <v>NO TRANSECT</v>
      </c>
      <c r="L45" s="146" t="str">
        <f>IF('Site Description'!$F$35&gt;1,L22*Equations!$B13*365,"NO TRANSECT")</f>
        <v>NO TRANSECT</v>
      </c>
      <c r="M45" s="147" t="str">
        <f>IF('Site Description'!$F$35&gt;1,M22*Equations!$B13*365,"NO TRANSECT")</f>
        <v>NO TRANSECT</v>
      </c>
      <c r="N45" s="145" t="str">
        <f>IF('Site Description'!$G$35&gt;1,N22*Equations!B28*365,"NO TRANSECT")</f>
        <v>NO TRANSECT</v>
      </c>
      <c r="O45" s="146" t="str">
        <f>IF('Site Description'!$G$35&gt;1,O22*Equations!$B13*365,"NO TRANSECT")</f>
        <v>NO TRANSECT</v>
      </c>
      <c r="P45" s="147" t="str">
        <f>IF('Site Description'!$G$35&gt;1,P22*Equations!$B13*365,"NO TRANSECT")</f>
        <v>NO TRANSECT</v>
      </c>
      <c r="Q45" s="145" t="str">
        <f>IF('Site Description'!$H$35&gt;1,Q22*Equations!$B28*365,"NO TRANSECT")</f>
        <v>NO TRANSECT</v>
      </c>
      <c r="R45" s="146" t="str">
        <f>IF('Site Description'!$H$35&gt;1,R22*Equations!$B13*365,"NO TRANSECT")</f>
        <v>NO TRANSECT</v>
      </c>
      <c r="S45" s="147" t="str">
        <f>IF('Site Description'!$H$35&gt;1,S22*Equations!$B13*365,"NO TRANSECT")</f>
        <v>NO TRANSECT</v>
      </c>
      <c r="T45" s="145" t="str">
        <f>IF('Site Description'!$I$35&gt;1,T22*Equations!$B28*365,"NO TRANSECT")</f>
        <v>NO TRANSECT</v>
      </c>
      <c r="U45" s="146" t="str">
        <f>IF('Site Description'!$I$35&gt;1,U22*Equations!$B13*365,"NO TRANSECT")</f>
        <v>NO TRANSECT</v>
      </c>
      <c r="V45" s="147" t="str">
        <f>IF('Site Description'!$I$35&gt;1,V22*Equations!$B13*365,"NO TRANSECT")</f>
        <v>NO TRANSECT</v>
      </c>
      <c r="W45" s="145" t="str">
        <f>IF('Site Description'!$J$35&gt;1,W22*Equations!$B28*365,"NO TRANSECT")</f>
        <v>NO TRANSECT</v>
      </c>
      <c r="X45" s="146" t="str">
        <f>IF('Site Description'!$J$35&gt;1,X22*Equations!$B13*365,"NO TRANSECT")</f>
        <v>NO TRANSECT</v>
      </c>
      <c r="Y45" s="147" t="str">
        <f>IF('Site Description'!$J$35&gt;1,Y22*Equations!$B13*365,"NO TRANSECT")</f>
        <v>NO TRANSECT</v>
      </c>
    </row>
    <row r="46" spans="1:25" ht="14.4" thickBot="1" x14ac:dyDescent="0.3">
      <c r="A46" s="127" t="s">
        <v>57</v>
      </c>
      <c r="B46" s="145" t="str">
        <f>IF('Site Description'!$C$35&gt;1,B23*Equations!$B29*365,"NO TRANSECT")</f>
        <v>NO TRANSECT</v>
      </c>
      <c r="C46" s="146" t="str">
        <f>IF('Site Description'!$C$35&gt;1,C23*Equations!$B14*365,"NO TRANSECT")</f>
        <v>NO TRANSECT</v>
      </c>
      <c r="D46" s="147" t="str">
        <f>IF('Site Description'!$C$35&gt;1,D23*Equations!$B14*365,"NO TRANSECT")</f>
        <v>NO TRANSECT</v>
      </c>
      <c r="E46" s="145" t="str">
        <f>IF('Site Description'!$D$35&gt;1,E23*Equations!$B29*365,"NO TRANSECT")</f>
        <v>NO TRANSECT</v>
      </c>
      <c r="F46" s="146" t="str">
        <f>IF('Site Description'!$D$35&gt;1,F23*Equations!$B14*365,"NO TRANSECT")</f>
        <v>NO TRANSECT</v>
      </c>
      <c r="G46" s="147" t="str">
        <f>IF('Site Description'!$D$35&gt;1,G23*Equations!$B14*365,"NO TRANSECT")</f>
        <v>NO TRANSECT</v>
      </c>
      <c r="H46" s="145" t="str">
        <f>IF('Site Description'!$E$35&gt;1,H23*Equations!$B29*365,"NO TRANSECT")</f>
        <v>NO TRANSECT</v>
      </c>
      <c r="I46" s="146" t="str">
        <f>IF('Site Description'!$E$35&gt;1,I23*Equations!$B14*365,"NO TRANSECT")</f>
        <v>NO TRANSECT</v>
      </c>
      <c r="J46" s="147" t="str">
        <f>IF('Site Description'!$E$35&gt;1,J23*Equations!$B14*365,"NO TRANSECT")</f>
        <v>NO TRANSECT</v>
      </c>
      <c r="K46" s="145" t="str">
        <f>IF('Site Description'!$F$35&gt;1,K23*Equations!$B29*365,"NO TRANSECT")</f>
        <v>NO TRANSECT</v>
      </c>
      <c r="L46" s="146" t="str">
        <f>IF('Site Description'!$F$35&gt;1,L23*Equations!$B14*365,"NO TRANSECT")</f>
        <v>NO TRANSECT</v>
      </c>
      <c r="M46" s="147" t="str">
        <f>IF('Site Description'!$F$35&gt;1,M23*Equations!$B14*365,"NO TRANSECT")</f>
        <v>NO TRANSECT</v>
      </c>
      <c r="N46" s="145" t="str">
        <f>IF('Site Description'!$G$35&gt;1,N23*Equations!B29*365,"NO TRANSECT")</f>
        <v>NO TRANSECT</v>
      </c>
      <c r="O46" s="146" t="str">
        <f>IF('Site Description'!$G$35&gt;1,O23*Equations!$B14*365,"NO TRANSECT")</f>
        <v>NO TRANSECT</v>
      </c>
      <c r="P46" s="147" t="str">
        <f>IF('Site Description'!$G$35&gt;1,P23*Equations!$B14*365,"NO TRANSECT")</f>
        <v>NO TRANSECT</v>
      </c>
      <c r="Q46" s="145" t="str">
        <f>IF('Site Description'!$H$35&gt;1,Q23*Equations!$B29*365,"NO TRANSECT")</f>
        <v>NO TRANSECT</v>
      </c>
      <c r="R46" s="146" t="str">
        <f>IF('Site Description'!$H$35&gt;1,R23*Equations!$B14*365,"NO TRANSECT")</f>
        <v>NO TRANSECT</v>
      </c>
      <c r="S46" s="147" t="str">
        <f>IF('Site Description'!$H$35&gt;1,S23*Equations!$B14*365,"NO TRANSECT")</f>
        <v>NO TRANSECT</v>
      </c>
      <c r="T46" s="145" t="str">
        <f>IF('Site Description'!$I$35&gt;1,T23*Equations!$B29*365,"NO TRANSECT")</f>
        <v>NO TRANSECT</v>
      </c>
      <c r="U46" s="146" t="str">
        <f>IF('Site Description'!$I$35&gt;1,U23*Equations!$B14*365,"NO TRANSECT")</f>
        <v>NO TRANSECT</v>
      </c>
      <c r="V46" s="147" t="str">
        <f>IF('Site Description'!$I$35&gt;1,V23*Equations!$B14*365,"NO TRANSECT")</f>
        <v>NO TRANSECT</v>
      </c>
      <c r="W46" s="145" t="str">
        <f>IF('Site Description'!$J$35&gt;1,W23*Equations!$B29*365,"NO TRANSECT")</f>
        <v>NO TRANSECT</v>
      </c>
      <c r="X46" s="146" t="str">
        <f>IF('Site Description'!$J$35&gt;1,X23*Equations!$B14*365,"NO TRANSECT")</f>
        <v>NO TRANSECT</v>
      </c>
      <c r="Y46" s="147" t="str">
        <f>IF('Site Description'!$J$35&gt;1,Y23*Equations!$B14*365,"NO TRANSECT")</f>
        <v>NO TRANSECT</v>
      </c>
    </row>
    <row r="47" spans="1:25" ht="14.4" thickBot="1" x14ac:dyDescent="0.3">
      <c r="A47" s="159" t="s">
        <v>51</v>
      </c>
      <c r="B47" s="160" t="str">
        <f>IF('Site Description'!$C35&gt;1,SUM(B39:B46),"NO TRANSECT")</f>
        <v>NO TRANSECT</v>
      </c>
      <c r="C47" s="161" t="str">
        <f>IF('Site Description'!$C35&gt;1,SUM(C39:C46),"NO TRANSECT")</f>
        <v>NO TRANSECT</v>
      </c>
      <c r="D47" s="162" t="str">
        <f>IF('Site Description'!$C35&gt;1,SUM(D39:D46),"NO TRANSECT")</f>
        <v>NO TRANSECT</v>
      </c>
      <c r="E47" s="160" t="str">
        <f>IF('Site Description'!D$35&gt;1,SUM(E39:E46),"NO TRANSECT")</f>
        <v>NO TRANSECT</v>
      </c>
      <c r="F47" s="161" t="str">
        <f>IF('Site Description'!$D35&gt;1,SUM(F39:F46),"NO TRANSECT")</f>
        <v>NO TRANSECT</v>
      </c>
      <c r="G47" s="162" t="str">
        <f>IF('Site Description'!$D35&gt;1,SUM(G39:G46),"NO TRANSECT")</f>
        <v>NO TRANSECT</v>
      </c>
      <c r="H47" s="160" t="str">
        <f>IF('Site Description'!E$35&gt;1,SUM(H39:H46),"NO TRANSECT")</f>
        <v>NO TRANSECT</v>
      </c>
      <c r="I47" s="161" t="str">
        <f>IF('Site Description'!$E35&gt;1,SUM(I39:I46),"NO TRANSECT")</f>
        <v>NO TRANSECT</v>
      </c>
      <c r="J47" s="162" t="str">
        <f>IF('Site Description'!$E35&gt;1,SUM(J39:J46),"NO TRANSECT")</f>
        <v>NO TRANSECT</v>
      </c>
      <c r="K47" s="160" t="str">
        <f>IF('Site Description'!F$35&gt;1,SUM(K39:K46),"NO TRANSECT")</f>
        <v>NO TRANSECT</v>
      </c>
      <c r="L47" s="161" t="str">
        <f>IF('Site Description'!$F35&gt;1,SUM(L39:L46),"NO TRANSECT")</f>
        <v>NO TRANSECT</v>
      </c>
      <c r="M47" s="162" t="str">
        <f>IF('Site Description'!$F35&gt;1,SUM(M39:M46),"NO TRANSECT")</f>
        <v>NO TRANSECT</v>
      </c>
      <c r="N47" s="160" t="str">
        <f>IF('Site Description'!G$35&gt;1,SUM(N39:N46),"NO TRANSECT")</f>
        <v>NO TRANSECT</v>
      </c>
      <c r="O47" s="161" t="str">
        <f>IF('Site Description'!$G35&gt;1,SUM(O39:O46),"NO TRANSECT")</f>
        <v>NO TRANSECT</v>
      </c>
      <c r="P47" s="162" t="str">
        <f>IF('Site Description'!$G35&gt;1,SUM(P39:P46),"NO TRANSECT")</f>
        <v>NO TRANSECT</v>
      </c>
      <c r="Q47" s="160" t="str">
        <f>IF('Site Description'!H$35&gt;1,SUM(Q39:Q46),"NO TRANSECT")</f>
        <v>NO TRANSECT</v>
      </c>
      <c r="R47" s="161" t="str">
        <f>IF('Site Description'!$H35&gt;1,SUM(R39:R46),"NO TRANSECT")</f>
        <v>NO TRANSECT</v>
      </c>
      <c r="S47" s="162" t="str">
        <f>IF('Site Description'!$H35&gt;1,SUM(S39:S46),"NO TRANSECT")</f>
        <v>NO TRANSECT</v>
      </c>
      <c r="T47" s="160" t="str">
        <f>IF('Site Description'!I$35&gt;1,SUM(T39:T46),"NO TRANSECT")</f>
        <v>NO TRANSECT</v>
      </c>
      <c r="U47" s="161" t="str">
        <f>IF('Site Description'!$I35&gt;1,SUM(U39:U46),"NO TRANSECT")</f>
        <v>NO TRANSECT</v>
      </c>
      <c r="V47" s="162" t="str">
        <f>IF('Site Description'!$I35&gt;1,SUM(V39:V46),"NO TRANSECT")</f>
        <v>NO TRANSECT</v>
      </c>
      <c r="W47" s="160" t="str">
        <f>IF('Site Description'!J$35&gt;1,SUM(W39:W46),"NO TRANSECT")</f>
        <v>NO TRANSECT</v>
      </c>
      <c r="X47" s="161" t="str">
        <f>IF('Site Description'!$J35&gt;1,SUM(X39:X46),"NO TRANSECT")</f>
        <v>NO TRANSECT</v>
      </c>
      <c r="Y47" s="162" t="str">
        <f>IF('Site Description'!$J35&gt;1,SUM(Y39:Y46),"NO TRANSECT")</f>
        <v>NO TRANSECT</v>
      </c>
    </row>
    <row r="48" spans="1:25" ht="14.4" thickBot="1" x14ac:dyDescent="0.3">
      <c r="A48" s="163" t="s">
        <v>52</v>
      </c>
      <c r="B48" s="164"/>
      <c r="C48" s="165" t="str">
        <f>IF('Site Description'!C35&gt;1,B47+C47+D47,"NO TRANSECT")</f>
        <v>NO TRANSECT</v>
      </c>
      <c r="D48" s="166"/>
      <c r="E48" s="164"/>
      <c r="F48" s="165" t="str">
        <f>IF('Site Description'!D35&gt;1,E47+F47+G47,"NO TRANSECT")</f>
        <v>NO TRANSECT</v>
      </c>
      <c r="G48" s="166"/>
      <c r="H48" s="164"/>
      <c r="I48" s="165" t="str">
        <f>IF('Site Description'!E35&gt;1,H47+I47+J47,"NO TRANSECT")</f>
        <v>NO TRANSECT</v>
      </c>
      <c r="J48" s="166"/>
      <c r="K48" s="164"/>
      <c r="L48" s="165" t="str">
        <f>IF('Site Description'!F35&gt;1,K47+L47+M47,"NO TRANSECT")</f>
        <v>NO TRANSECT</v>
      </c>
      <c r="M48" s="166"/>
      <c r="N48" s="164"/>
      <c r="O48" s="165" t="str">
        <f>IF('Site Description'!G35&gt;1,N47+O47+P47,"NO TRANSECT")</f>
        <v>NO TRANSECT</v>
      </c>
      <c r="P48" s="166"/>
      <c r="Q48" s="164"/>
      <c r="R48" s="165" t="str">
        <f>IF('Site Description'!H35&gt;1,Q47+R47+S47,"NO TRANSECT")</f>
        <v>NO TRANSECT</v>
      </c>
      <c r="S48" s="166"/>
      <c r="T48" s="164"/>
      <c r="U48" s="165" t="str">
        <f>IF('Site Description'!I35&gt;1,T47+U47+V47,"NO TRANSECT")</f>
        <v>NO TRANSECT</v>
      </c>
      <c r="V48" s="166"/>
      <c r="W48" s="164"/>
      <c r="X48" s="165" t="str">
        <f>IF('Site Description'!J35&gt;1,W47+X47+Y47,"NO TRANSECT")</f>
        <v>NO TRANSECT</v>
      </c>
      <c r="Y48" s="166"/>
    </row>
    <row r="49" spans="1:25" ht="14.4" thickBot="1" x14ac:dyDescent="0.3">
      <c r="A49" s="151"/>
      <c r="B49" s="167"/>
      <c r="C49" s="152"/>
      <c r="D49" s="167"/>
      <c r="E49" s="167"/>
      <c r="F49" s="152"/>
      <c r="G49" s="167"/>
      <c r="H49" s="167"/>
      <c r="I49" s="152"/>
      <c r="J49" s="167"/>
      <c r="K49" s="167"/>
      <c r="L49" s="152"/>
      <c r="M49" s="167"/>
      <c r="N49" s="167"/>
      <c r="O49" s="152"/>
      <c r="P49" s="167"/>
      <c r="Q49" s="167"/>
      <c r="R49" s="152"/>
      <c r="S49" s="167"/>
      <c r="T49" s="167"/>
      <c r="U49" s="152"/>
      <c r="V49" s="167"/>
      <c r="W49" s="167"/>
      <c r="X49" s="152"/>
      <c r="Y49" s="167"/>
    </row>
    <row r="50" spans="1:25" ht="19.8" thickBot="1" x14ac:dyDescent="0.45">
      <c r="A50" s="153"/>
      <c r="B50" s="229" t="s">
        <v>85</v>
      </c>
      <c r="C50" s="229"/>
      <c r="D50" s="230"/>
      <c r="E50" s="228" t="s">
        <v>50</v>
      </c>
      <c r="F50" s="229"/>
      <c r="G50" s="230"/>
    </row>
    <row r="51" spans="1:25" ht="29.25" customHeight="1" x14ac:dyDescent="0.25">
      <c r="A51" s="140" t="s">
        <v>37</v>
      </c>
      <c r="B51" s="141" t="s">
        <v>72</v>
      </c>
      <c r="C51" s="141" t="s">
        <v>82</v>
      </c>
      <c r="D51" s="142" t="s">
        <v>39</v>
      </c>
      <c r="E51" s="141" t="s">
        <v>72</v>
      </c>
      <c r="F51" s="141" t="s">
        <v>82</v>
      </c>
      <c r="G51" s="142" t="s">
        <v>39</v>
      </c>
      <c r="H51" s="154"/>
      <c r="I51" s="154"/>
      <c r="J51" s="155"/>
      <c r="K51" s="154"/>
      <c r="L51" s="154"/>
      <c r="M51" s="155"/>
      <c r="N51" s="154"/>
      <c r="O51" s="154"/>
      <c r="P51" s="155"/>
      <c r="Q51" s="154"/>
      <c r="R51" s="154"/>
      <c r="S51" s="155"/>
      <c r="T51" s="154"/>
      <c r="U51" s="154"/>
      <c r="V51" s="155"/>
      <c r="W51" s="154"/>
      <c r="X51" s="154"/>
      <c r="Y51" s="155"/>
    </row>
    <row r="52" spans="1:25" x14ac:dyDescent="0.25">
      <c r="A52" s="125" t="s">
        <v>3</v>
      </c>
      <c r="B52" s="143" t="e">
        <f>AVERAGE(B39,E39,H39,K39,N39, T39, W39)</f>
        <v>#DIV/0!</v>
      </c>
      <c r="C52" s="143" t="e">
        <f>AVERAGE(C39,F39,I39,L39,O39, U39, X39)</f>
        <v>#DIV/0!</v>
      </c>
      <c r="D52" s="144" t="e">
        <f>AVERAGE(D39,G39,J39,M39,P39, V39, Y39)</f>
        <v>#DIV/0!</v>
      </c>
      <c r="E52" s="143" t="e">
        <f t="shared" ref="E52:G59" si="6">STDEV(E39,H39,K39,N39,Q39, W39, Z39)</f>
        <v>#DIV/0!</v>
      </c>
      <c r="F52" s="143" t="e">
        <f t="shared" si="6"/>
        <v>#DIV/0!</v>
      </c>
      <c r="G52" s="144" t="e">
        <f t="shared" si="6"/>
        <v>#DIV/0!</v>
      </c>
    </row>
    <row r="53" spans="1:25" x14ac:dyDescent="0.25">
      <c r="A53" s="125" t="s">
        <v>4</v>
      </c>
      <c r="B53" s="143" t="e">
        <f t="shared" ref="B53:B59" si="7">AVERAGE(B40,E40,H40,K40,N40, T40, W40)</f>
        <v>#DIV/0!</v>
      </c>
      <c r="C53" s="143" t="e">
        <f t="shared" ref="C53:C59" si="8">AVERAGE(C40,F40,I40,L40,O40, U40, X40)</f>
        <v>#DIV/0!</v>
      </c>
      <c r="D53" s="144" t="e">
        <f t="shared" ref="D53:D59" si="9">AVERAGE(D40,G40,J40,M40,P40, V40, Y40)</f>
        <v>#DIV/0!</v>
      </c>
      <c r="E53" s="143" t="e">
        <f t="shared" si="6"/>
        <v>#DIV/0!</v>
      </c>
      <c r="F53" s="143" t="e">
        <f t="shared" si="6"/>
        <v>#DIV/0!</v>
      </c>
      <c r="G53" s="144" t="e">
        <f t="shared" si="6"/>
        <v>#DIV/0!</v>
      </c>
    </row>
    <row r="54" spans="1:25" x14ac:dyDescent="0.25">
      <c r="A54" s="125" t="s">
        <v>5</v>
      </c>
      <c r="B54" s="143" t="e">
        <f t="shared" si="7"/>
        <v>#DIV/0!</v>
      </c>
      <c r="C54" s="143" t="e">
        <f t="shared" si="8"/>
        <v>#DIV/0!</v>
      </c>
      <c r="D54" s="144" t="e">
        <f t="shared" si="9"/>
        <v>#DIV/0!</v>
      </c>
      <c r="E54" s="143" t="e">
        <f t="shared" si="6"/>
        <v>#DIV/0!</v>
      </c>
      <c r="F54" s="143" t="e">
        <f t="shared" si="6"/>
        <v>#DIV/0!</v>
      </c>
      <c r="G54" s="144" t="e">
        <f t="shared" si="6"/>
        <v>#DIV/0!</v>
      </c>
    </row>
    <row r="55" spans="1:25" x14ac:dyDescent="0.25">
      <c r="A55" s="125" t="s">
        <v>6</v>
      </c>
      <c r="B55" s="143" t="e">
        <f t="shared" si="7"/>
        <v>#DIV/0!</v>
      </c>
      <c r="C55" s="143" t="e">
        <f t="shared" si="8"/>
        <v>#DIV/0!</v>
      </c>
      <c r="D55" s="144" t="e">
        <f t="shared" si="9"/>
        <v>#DIV/0!</v>
      </c>
      <c r="E55" s="143" t="e">
        <f t="shared" si="6"/>
        <v>#DIV/0!</v>
      </c>
      <c r="F55" s="143" t="e">
        <f t="shared" si="6"/>
        <v>#DIV/0!</v>
      </c>
      <c r="G55" s="144" t="e">
        <f t="shared" si="6"/>
        <v>#DIV/0!</v>
      </c>
    </row>
    <row r="56" spans="1:25" x14ac:dyDescent="0.25">
      <c r="A56" s="125" t="s">
        <v>7</v>
      </c>
      <c r="B56" s="143" t="e">
        <f t="shared" si="7"/>
        <v>#DIV/0!</v>
      </c>
      <c r="C56" s="143" t="e">
        <f t="shared" si="8"/>
        <v>#DIV/0!</v>
      </c>
      <c r="D56" s="144" t="e">
        <f t="shared" si="9"/>
        <v>#DIV/0!</v>
      </c>
      <c r="E56" s="143" t="e">
        <f t="shared" si="6"/>
        <v>#DIV/0!</v>
      </c>
      <c r="F56" s="143" t="e">
        <f t="shared" si="6"/>
        <v>#DIV/0!</v>
      </c>
      <c r="G56" s="144" t="e">
        <f t="shared" si="6"/>
        <v>#DIV/0!</v>
      </c>
    </row>
    <row r="57" spans="1:25" x14ac:dyDescent="0.25">
      <c r="A57" s="125" t="s">
        <v>55</v>
      </c>
      <c r="B57" s="143" t="e">
        <f t="shared" si="7"/>
        <v>#DIV/0!</v>
      </c>
      <c r="C57" s="143" t="e">
        <f t="shared" si="8"/>
        <v>#DIV/0!</v>
      </c>
      <c r="D57" s="144" t="e">
        <f t="shared" si="9"/>
        <v>#DIV/0!</v>
      </c>
      <c r="E57" s="143" t="e">
        <f t="shared" si="6"/>
        <v>#DIV/0!</v>
      </c>
      <c r="F57" s="143" t="e">
        <f t="shared" si="6"/>
        <v>#DIV/0!</v>
      </c>
      <c r="G57" s="144" t="e">
        <f t="shared" si="6"/>
        <v>#DIV/0!</v>
      </c>
    </row>
    <row r="58" spans="1:25" x14ac:dyDescent="0.25">
      <c r="A58" s="125" t="s">
        <v>56</v>
      </c>
      <c r="B58" s="143" t="e">
        <f t="shared" si="7"/>
        <v>#DIV/0!</v>
      </c>
      <c r="C58" s="143" t="e">
        <f t="shared" si="8"/>
        <v>#DIV/0!</v>
      </c>
      <c r="D58" s="144" t="e">
        <f t="shared" si="9"/>
        <v>#DIV/0!</v>
      </c>
      <c r="E58" s="143" t="e">
        <f t="shared" si="6"/>
        <v>#DIV/0!</v>
      </c>
      <c r="F58" s="143" t="e">
        <f t="shared" si="6"/>
        <v>#DIV/0!</v>
      </c>
      <c r="G58" s="144" t="e">
        <f t="shared" si="6"/>
        <v>#DIV/0!</v>
      </c>
    </row>
    <row r="59" spans="1:25" ht="14.4" thickBot="1" x14ac:dyDescent="0.3">
      <c r="A59" s="127" t="s">
        <v>57</v>
      </c>
      <c r="B59" s="157" t="e">
        <f t="shared" si="7"/>
        <v>#DIV/0!</v>
      </c>
      <c r="C59" s="157" t="e">
        <f t="shared" si="8"/>
        <v>#DIV/0!</v>
      </c>
      <c r="D59" s="158" t="e">
        <f t="shared" si="9"/>
        <v>#DIV/0!</v>
      </c>
      <c r="E59" s="157" t="e">
        <f t="shared" si="6"/>
        <v>#DIV/0!</v>
      </c>
      <c r="F59" s="157" t="e">
        <f t="shared" si="6"/>
        <v>#DIV/0!</v>
      </c>
      <c r="G59" s="158" t="e">
        <f t="shared" si="6"/>
        <v>#DIV/0!</v>
      </c>
    </row>
    <row r="60" spans="1:25" ht="14.4" thickBot="1" x14ac:dyDescent="0.3">
      <c r="A60" s="168" t="s">
        <v>51</v>
      </c>
      <c r="B60" s="165" t="e">
        <f>AVERAGE(B47,E47,H47,K47,N47, Q47,T47,W47)</f>
        <v>#DIV/0!</v>
      </c>
      <c r="C60" s="169" t="e">
        <f>AVERAGE(C47,F47,I47,L47,O47, R47,U47,X47)</f>
        <v>#DIV/0!</v>
      </c>
      <c r="D60" s="170" t="e">
        <f>AVERAGE(D47,G47,J47,M47,P47, S47,V47,Y47)</f>
        <v>#DIV/0!</v>
      </c>
      <c r="E60" s="165" t="e">
        <f>STDEV(E47,H47,K47,N47,Q47, T47,W47,Z47)</f>
        <v>#DIV/0!</v>
      </c>
      <c r="F60" s="169" t="e">
        <f>STDEV(F47,I47,L47,O47,R47, U47,X47,AA47)</f>
        <v>#DIV/0!</v>
      </c>
      <c r="G60" s="170" t="e">
        <f>STDEV(G47,J47,M47,P47,S47, V47,Y47,AB47)</f>
        <v>#DIV/0!</v>
      </c>
    </row>
    <row r="61" spans="1:25" ht="14.4" thickBot="1" x14ac:dyDescent="0.3">
      <c r="A61" s="171" t="s">
        <v>53</v>
      </c>
      <c r="B61" s="172"/>
      <c r="C61" s="165" t="e">
        <f>SUM(B60:D60)</f>
        <v>#DIV/0!</v>
      </c>
      <c r="D61" s="166"/>
      <c r="E61" s="164"/>
      <c r="F61" s="165" t="e">
        <f>STDEV(C48,F48,I48,L48,O48,R48, U48, X48)</f>
        <v>#DIV/0!</v>
      </c>
      <c r="G61" s="173"/>
    </row>
    <row r="62" spans="1:25" x14ac:dyDescent="0.25">
      <c r="B62" s="102"/>
      <c r="C62" s="102"/>
      <c r="F62" s="174"/>
    </row>
  </sheetData>
  <sheetProtection algorithmName="SHA-512" hashValue="ve1B8111wL3WkPRr0FlGdvy/9001d4pcAEXsX3bHxn7VaKLCYZGJfOUfEjsIBp2jDQtB/LykmVkFATmkLvRXHA==" saltValue="kli1BmB7ILHYTdYXoIjfew==" spinCount="100000" sheet="1" objects="1" scenarios="1"/>
  <mergeCells count="40">
    <mergeCell ref="W14:Y14"/>
    <mergeCell ref="T36:Y36"/>
    <mergeCell ref="T37:V37"/>
    <mergeCell ref="W37:Y37"/>
    <mergeCell ref="N37:P37"/>
    <mergeCell ref="B1:G1"/>
    <mergeCell ref="H1:M1"/>
    <mergeCell ref="N13:S13"/>
    <mergeCell ref="Q14:S14"/>
    <mergeCell ref="T1:Y1"/>
    <mergeCell ref="T2:V2"/>
    <mergeCell ref="W2:Y2"/>
    <mergeCell ref="T13:Y13"/>
    <mergeCell ref="T14:V14"/>
    <mergeCell ref="K2:M2"/>
    <mergeCell ref="B2:D2"/>
    <mergeCell ref="E2:G2"/>
    <mergeCell ref="H14:J14"/>
    <mergeCell ref="N1:S1"/>
    <mergeCell ref="B13:G13"/>
    <mergeCell ref="Q2:S2"/>
    <mergeCell ref="H37:J37"/>
    <mergeCell ref="K37:M37"/>
    <mergeCell ref="Q37:S37"/>
    <mergeCell ref="N36:S36"/>
    <mergeCell ref="H36:M36"/>
    <mergeCell ref="K14:M14"/>
    <mergeCell ref="N2:P2"/>
    <mergeCell ref="H13:M13"/>
    <mergeCell ref="N14:P14"/>
    <mergeCell ref="H2:J2"/>
    <mergeCell ref="B14:D14"/>
    <mergeCell ref="E14:G14"/>
    <mergeCell ref="B50:D50"/>
    <mergeCell ref="E50:G50"/>
    <mergeCell ref="E25:G25"/>
    <mergeCell ref="B36:G36"/>
    <mergeCell ref="B37:D37"/>
    <mergeCell ref="B25:D25"/>
    <mergeCell ref="E37:G37"/>
  </mergeCells>
  <phoneticPr fontId="1" type="noConversion"/>
  <pageMargins left="0.70866141732283472" right="0.70866141732283472" top="0.35433070866141736"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5"/>
  <sheetViews>
    <sheetView zoomScale="90" zoomScaleNormal="90" workbookViewId="0">
      <selection activeCell="K16" sqref="K16"/>
    </sheetView>
  </sheetViews>
  <sheetFormatPr defaultRowHeight="13.8" x14ac:dyDescent="0.25"/>
  <cols>
    <col min="1" max="1" width="17.33203125" style="83" customWidth="1"/>
    <col min="2" max="2" width="20" style="83" customWidth="1"/>
    <col min="3" max="3" width="19.88671875" style="83" customWidth="1"/>
    <col min="4" max="4" width="16.6640625" style="83" customWidth="1"/>
    <col min="5" max="5" width="19.88671875" style="83" customWidth="1"/>
    <col min="6" max="7" width="17.33203125" style="83" customWidth="1"/>
    <col min="8" max="16384" width="8.88671875" style="83"/>
  </cols>
  <sheetData>
    <row r="1" spans="1:7" ht="18" x14ac:dyDescent="0.35">
      <c r="A1" s="263" t="s">
        <v>48</v>
      </c>
      <c r="B1" s="264"/>
      <c r="C1" s="264"/>
      <c r="D1" s="264"/>
      <c r="E1" s="264"/>
      <c r="F1" s="264"/>
      <c r="G1" s="265"/>
    </row>
    <row r="2" spans="1:7" x14ac:dyDescent="0.25">
      <c r="A2" s="175"/>
      <c r="B2" s="176"/>
      <c r="C2" s="176"/>
      <c r="D2" s="176"/>
      <c r="E2" s="176"/>
      <c r="F2" s="176"/>
      <c r="G2" s="177"/>
    </row>
    <row r="3" spans="1:7" ht="18" x14ac:dyDescent="0.35">
      <c r="A3" s="266">
        <f>'Site Description'!C15</f>
        <v>0</v>
      </c>
      <c r="B3" s="267"/>
      <c r="C3" s="267">
        <f>'Site Description'!C17</f>
        <v>0</v>
      </c>
      <c r="D3" s="267"/>
      <c r="E3" s="267"/>
      <c r="F3" s="268">
        <f>'Site Description'!G15</f>
        <v>0</v>
      </c>
      <c r="G3" s="269"/>
    </row>
    <row r="4" spans="1:7" ht="14.4" thickBot="1" x14ac:dyDescent="0.3">
      <c r="A4" s="178"/>
      <c r="B4" s="179"/>
      <c r="C4" s="180"/>
      <c r="D4" s="179"/>
      <c r="E4" s="179"/>
      <c r="F4" s="179"/>
      <c r="G4" s="177"/>
    </row>
    <row r="5" spans="1:7" ht="23.4" thickBot="1" x14ac:dyDescent="0.5">
      <c r="A5" s="260" t="s">
        <v>86</v>
      </c>
      <c r="B5" s="261"/>
      <c r="C5" s="261"/>
      <c r="D5" s="261"/>
      <c r="E5" s="261"/>
      <c r="F5" s="261"/>
      <c r="G5" s="262"/>
    </row>
    <row r="6" spans="1:7" ht="14.4" thickBot="1" x14ac:dyDescent="0.3">
      <c r="A6" s="181"/>
      <c r="B6" s="182"/>
      <c r="C6" s="182"/>
      <c r="D6" s="182"/>
      <c r="E6" s="182"/>
      <c r="F6" s="182"/>
      <c r="G6" s="183"/>
    </row>
    <row r="7" spans="1:7" ht="15.75" customHeight="1" thickBot="1" x14ac:dyDescent="0.3">
      <c r="A7" s="178"/>
      <c r="B7" s="179"/>
      <c r="C7" s="270" t="s">
        <v>42</v>
      </c>
      <c r="D7" s="271"/>
      <c r="E7" s="272"/>
      <c r="F7" s="179"/>
      <c r="G7" s="177"/>
    </row>
    <row r="8" spans="1:7" x14ac:dyDescent="0.25">
      <c r="A8" s="178"/>
      <c r="B8" s="179"/>
      <c r="C8" s="184" t="s">
        <v>37</v>
      </c>
      <c r="D8" s="185" t="s">
        <v>49</v>
      </c>
      <c r="E8" s="186" t="s">
        <v>16</v>
      </c>
      <c r="F8" s="179"/>
      <c r="G8" s="177"/>
    </row>
    <row r="9" spans="1:7" x14ac:dyDescent="0.25">
      <c r="A9" s="178"/>
      <c r="B9" s="179"/>
      <c r="C9" s="187" t="s">
        <v>3</v>
      </c>
      <c r="D9" s="188" t="e">
        <f>'Data Analysis GenEQ'!J27/1000</f>
        <v>#DIV/0!</v>
      </c>
      <c r="E9" s="189" t="e">
        <f>'Data Analysis GenEQ'!K27/1000</f>
        <v>#DIV/0!</v>
      </c>
      <c r="F9" s="179"/>
      <c r="G9" s="177"/>
    </row>
    <row r="10" spans="1:7" x14ac:dyDescent="0.25">
      <c r="A10" s="178"/>
      <c r="B10" s="179"/>
      <c r="C10" s="187" t="s">
        <v>4</v>
      </c>
      <c r="D10" s="188" t="e">
        <f>'Data Analysis GenEQ'!J28/1000</f>
        <v>#DIV/0!</v>
      </c>
      <c r="E10" s="189" t="e">
        <f>'Data Analysis GenEQ'!K28/1000</f>
        <v>#DIV/0!</v>
      </c>
      <c r="F10" s="179"/>
      <c r="G10" s="177"/>
    </row>
    <row r="11" spans="1:7" x14ac:dyDescent="0.25">
      <c r="A11" s="178"/>
      <c r="B11" s="179"/>
      <c r="C11" s="187" t="s">
        <v>5</v>
      </c>
      <c r="D11" s="188" t="e">
        <f>'Data Analysis GenEQ'!J29/1000</f>
        <v>#DIV/0!</v>
      </c>
      <c r="E11" s="189" t="e">
        <f>'Data Analysis GenEQ'!K29/1000</f>
        <v>#DIV/0!</v>
      </c>
      <c r="F11" s="179"/>
      <c r="G11" s="177"/>
    </row>
    <row r="12" spans="1:7" x14ac:dyDescent="0.25">
      <c r="A12" s="178"/>
      <c r="B12" s="179"/>
      <c r="C12" s="187" t="s">
        <v>6</v>
      </c>
      <c r="D12" s="188" t="e">
        <f>'Data Analysis GenEQ'!J30/1000</f>
        <v>#DIV/0!</v>
      </c>
      <c r="E12" s="189" t="e">
        <f>'Data Analysis GenEQ'!K30/1000</f>
        <v>#DIV/0!</v>
      </c>
      <c r="F12" s="179"/>
      <c r="G12" s="177"/>
    </row>
    <row r="13" spans="1:7" x14ac:dyDescent="0.25">
      <c r="A13" s="178"/>
      <c r="B13" s="179"/>
      <c r="C13" s="187" t="s">
        <v>7</v>
      </c>
      <c r="D13" s="188" t="e">
        <f>'Data Analysis GenEQ'!J31/1000</f>
        <v>#DIV/0!</v>
      </c>
      <c r="E13" s="189" t="e">
        <f>'Data Analysis GenEQ'!K31/1000</f>
        <v>#DIV/0!</v>
      </c>
      <c r="F13" s="179"/>
      <c r="G13" s="177"/>
    </row>
    <row r="14" spans="1:7" x14ac:dyDescent="0.25">
      <c r="A14" s="178"/>
      <c r="B14" s="179"/>
      <c r="C14" s="187" t="s">
        <v>55</v>
      </c>
      <c r="D14" s="188" t="e">
        <f>'Data Analysis GenEQ'!J32/1000</f>
        <v>#DIV/0!</v>
      </c>
      <c r="E14" s="189" t="e">
        <f>'Data Analysis GenEQ'!K32/1000</f>
        <v>#DIV/0!</v>
      </c>
      <c r="F14" s="179"/>
      <c r="G14" s="177"/>
    </row>
    <row r="15" spans="1:7" x14ac:dyDescent="0.25">
      <c r="A15" s="178"/>
      <c r="B15" s="179"/>
      <c r="C15" s="187" t="s">
        <v>56</v>
      </c>
      <c r="D15" s="188" t="e">
        <f>'Data Analysis GenEQ'!J33/1000</f>
        <v>#DIV/0!</v>
      </c>
      <c r="E15" s="189" t="e">
        <f>'Data Analysis GenEQ'!K33/1000</f>
        <v>#DIV/0!</v>
      </c>
      <c r="F15" s="179"/>
      <c r="G15" s="177"/>
    </row>
    <row r="16" spans="1:7" ht="14.4" thickBot="1" x14ac:dyDescent="0.3">
      <c r="A16" s="178"/>
      <c r="B16" s="179"/>
      <c r="C16" s="190" t="s">
        <v>57</v>
      </c>
      <c r="D16" s="188" t="e">
        <f>'Data Analysis GenEQ'!J34/1000</f>
        <v>#DIV/0!</v>
      </c>
      <c r="E16" s="189" t="e">
        <f>'Data Analysis GenEQ'!K34/1000</f>
        <v>#DIV/0!</v>
      </c>
      <c r="F16" s="179"/>
      <c r="G16" s="177"/>
    </row>
    <row r="17" spans="1:7" ht="18.600000000000001" thickBot="1" x14ac:dyDescent="0.4">
      <c r="A17" s="178"/>
      <c r="B17" s="179"/>
      <c r="C17" s="191" t="s">
        <v>8</v>
      </c>
      <c r="D17" s="192" t="e">
        <f>'Data Analysis GenEQ'!J35/1000</f>
        <v>#DIV/0!</v>
      </c>
      <c r="E17" s="193" t="e">
        <f>'Data Analysis GenEQ'!K35/1000</f>
        <v>#DIV/0!</v>
      </c>
      <c r="F17" s="179"/>
      <c r="G17" s="177"/>
    </row>
    <row r="18" spans="1:7" ht="14.4" thickBot="1" x14ac:dyDescent="0.3">
      <c r="A18" s="178"/>
      <c r="B18" s="179"/>
      <c r="C18" s="179"/>
      <c r="D18" s="179"/>
      <c r="E18" s="179"/>
      <c r="F18" s="179"/>
      <c r="G18" s="177"/>
    </row>
    <row r="19" spans="1:7" ht="16.5" customHeight="1" thickBot="1" x14ac:dyDescent="0.3">
      <c r="A19" s="270" t="s">
        <v>87</v>
      </c>
      <c r="B19" s="271"/>
      <c r="C19" s="271"/>
      <c r="D19" s="271"/>
      <c r="E19" s="271"/>
      <c r="F19" s="271"/>
      <c r="G19" s="272"/>
    </row>
    <row r="20" spans="1:7" ht="18" thickBot="1" x14ac:dyDescent="0.4">
      <c r="A20" s="194"/>
      <c r="B20" s="257" t="s">
        <v>88</v>
      </c>
      <c r="C20" s="258"/>
      <c r="D20" s="259"/>
      <c r="E20" s="257" t="s">
        <v>54</v>
      </c>
      <c r="F20" s="258"/>
      <c r="G20" s="259"/>
    </row>
    <row r="21" spans="1:7" s="198" customFormat="1" ht="48.6" customHeight="1" thickBot="1" x14ac:dyDescent="0.35">
      <c r="A21" s="195" t="s">
        <v>37</v>
      </c>
      <c r="B21" s="196" t="s">
        <v>72</v>
      </c>
      <c r="C21" s="196" t="s">
        <v>82</v>
      </c>
      <c r="D21" s="197" t="s">
        <v>39</v>
      </c>
      <c r="E21" s="196" t="s">
        <v>72</v>
      </c>
      <c r="F21" s="196" t="s">
        <v>82</v>
      </c>
      <c r="G21" s="197" t="s">
        <v>39</v>
      </c>
    </row>
    <row r="22" spans="1:7" x14ac:dyDescent="0.25">
      <c r="A22" s="199" t="s">
        <v>3</v>
      </c>
      <c r="B22" s="200" t="e">
        <f>'Data Analysis IndEQ'!B52/1000</f>
        <v>#DIV/0!</v>
      </c>
      <c r="C22" s="201" t="e">
        <f>'Data Analysis IndEQ'!C52/1000</f>
        <v>#DIV/0!</v>
      </c>
      <c r="D22" s="202" t="e">
        <f>'Data Analysis IndEQ'!D52/1000</f>
        <v>#DIV/0!</v>
      </c>
      <c r="E22" s="200" t="e">
        <f>'Data Analysis IndEQ'!E52/1000</f>
        <v>#DIV/0!</v>
      </c>
      <c r="F22" s="201" t="e">
        <f>'Data Analysis IndEQ'!F52/1000</f>
        <v>#DIV/0!</v>
      </c>
      <c r="G22" s="202" t="e">
        <f>'Data Analysis IndEQ'!G52/1000</f>
        <v>#DIV/0!</v>
      </c>
    </row>
    <row r="23" spans="1:7" x14ac:dyDescent="0.25">
      <c r="A23" s="203" t="s">
        <v>4</v>
      </c>
      <c r="B23" s="204" t="e">
        <f>'Data Analysis IndEQ'!B53/1000</f>
        <v>#DIV/0!</v>
      </c>
      <c r="C23" s="205" t="e">
        <f>'Data Analysis IndEQ'!C53/1000</f>
        <v>#DIV/0!</v>
      </c>
      <c r="D23" s="189" t="e">
        <f>'Data Analysis IndEQ'!D53/1000</f>
        <v>#DIV/0!</v>
      </c>
      <c r="E23" s="204" t="e">
        <f>'Data Analysis IndEQ'!E53/1000</f>
        <v>#DIV/0!</v>
      </c>
      <c r="F23" s="205" t="e">
        <f>'Data Analysis IndEQ'!F53/1000</f>
        <v>#DIV/0!</v>
      </c>
      <c r="G23" s="189" t="e">
        <f>'Data Analysis IndEQ'!G53/1000</f>
        <v>#DIV/0!</v>
      </c>
    </row>
    <row r="24" spans="1:7" x14ac:dyDescent="0.25">
      <c r="A24" s="203" t="s">
        <v>5</v>
      </c>
      <c r="B24" s="204" t="e">
        <f>'Data Analysis IndEQ'!B54/1000</f>
        <v>#DIV/0!</v>
      </c>
      <c r="C24" s="205" t="e">
        <f>'Data Analysis IndEQ'!C54/1000</f>
        <v>#DIV/0!</v>
      </c>
      <c r="D24" s="189" t="e">
        <f>'Data Analysis IndEQ'!D54/1000</f>
        <v>#DIV/0!</v>
      </c>
      <c r="E24" s="204" t="e">
        <f>'Data Analysis IndEQ'!E54/1000</f>
        <v>#DIV/0!</v>
      </c>
      <c r="F24" s="205" t="e">
        <f>'Data Analysis IndEQ'!F54/1000</f>
        <v>#DIV/0!</v>
      </c>
      <c r="G24" s="189" t="e">
        <f>'Data Analysis IndEQ'!G54/1000</f>
        <v>#DIV/0!</v>
      </c>
    </row>
    <row r="25" spans="1:7" x14ac:dyDescent="0.25">
      <c r="A25" s="203" t="s">
        <v>6</v>
      </c>
      <c r="B25" s="204" t="e">
        <f>'Data Analysis IndEQ'!B55/1000</f>
        <v>#DIV/0!</v>
      </c>
      <c r="C25" s="205" t="e">
        <f>'Data Analysis IndEQ'!C55/1000</f>
        <v>#DIV/0!</v>
      </c>
      <c r="D25" s="189" t="e">
        <f>'Data Analysis IndEQ'!D55/1000</f>
        <v>#DIV/0!</v>
      </c>
      <c r="E25" s="204" t="e">
        <f>'Data Analysis IndEQ'!E55/1000</f>
        <v>#DIV/0!</v>
      </c>
      <c r="F25" s="205" t="e">
        <f>'Data Analysis IndEQ'!F55/1000</f>
        <v>#DIV/0!</v>
      </c>
      <c r="G25" s="189" t="e">
        <f>'Data Analysis IndEQ'!G55/1000</f>
        <v>#DIV/0!</v>
      </c>
    </row>
    <row r="26" spans="1:7" x14ac:dyDescent="0.25">
      <c r="A26" s="203" t="s">
        <v>7</v>
      </c>
      <c r="B26" s="204" t="e">
        <f>'Data Analysis IndEQ'!B56/1000</f>
        <v>#DIV/0!</v>
      </c>
      <c r="C26" s="205" t="e">
        <f>'Data Analysis IndEQ'!C56/1000</f>
        <v>#DIV/0!</v>
      </c>
      <c r="D26" s="189" t="e">
        <f>'Data Analysis IndEQ'!D56/1000</f>
        <v>#DIV/0!</v>
      </c>
      <c r="E26" s="204" t="e">
        <f>'Data Analysis IndEQ'!E56/1000</f>
        <v>#DIV/0!</v>
      </c>
      <c r="F26" s="205" t="e">
        <f>'Data Analysis IndEQ'!F56/1000</f>
        <v>#DIV/0!</v>
      </c>
      <c r="G26" s="189" t="e">
        <f>'Data Analysis IndEQ'!G56/1000</f>
        <v>#DIV/0!</v>
      </c>
    </row>
    <row r="27" spans="1:7" x14ac:dyDescent="0.25">
      <c r="A27" s="187" t="s">
        <v>55</v>
      </c>
      <c r="B27" s="204" t="e">
        <f>'Data Analysis IndEQ'!B57/1000</f>
        <v>#DIV/0!</v>
      </c>
      <c r="C27" s="205" t="e">
        <f>'Data Analysis IndEQ'!C57/1000</f>
        <v>#DIV/0!</v>
      </c>
      <c r="D27" s="189" t="e">
        <f>'Data Analysis IndEQ'!D57/1000</f>
        <v>#DIV/0!</v>
      </c>
      <c r="E27" s="204" t="e">
        <f>'Data Analysis IndEQ'!E57/1000</f>
        <v>#DIV/0!</v>
      </c>
      <c r="F27" s="205" t="e">
        <f>'Data Analysis IndEQ'!F57/1000</f>
        <v>#DIV/0!</v>
      </c>
      <c r="G27" s="189" t="e">
        <f>'Data Analysis IndEQ'!G57/1000</f>
        <v>#DIV/0!</v>
      </c>
    </row>
    <row r="28" spans="1:7" x14ac:dyDescent="0.25">
      <c r="A28" s="187" t="s">
        <v>56</v>
      </c>
      <c r="B28" s="204" t="e">
        <f>'Data Analysis IndEQ'!B58/1000</f>
        <v>#DIV/0!</v>
      </c>
      <c r="C28" s="205" t="e">
        <f>'Data Analysis IndEQ'!C58/1000</f>
        <v>#DIV/0!</v>
      </c>
      <c r="D28" s="189" t="e">
        <f>'Data Analysis IndEQ'!D58/1000</f>
        <v>#DIV/0!</v>
      </c>
      <c r="E28" s="204" t="e">
        <f>'Data Analysis IndEQ'!E58/1000</f>
        <v>#DIV/0!</v>
      </c>
      <c r="F28" s="205" t="e">
        <f>'Data Analysis IndEQ'!F58/1000</f>
        <v>#DIV/0!</v>
      </c>
      <c r="G28" s="189" t="e">
        <f>'Data Analysis IndEQ'!G58/1000</f>
        <v>#DIV/0!</v>
      </c>
    </row>
    <row r="29" spans="1:7" ht="14.4" thickBot="1" x14ac:dyDescent="0.3">
      <c r="A29" s="190" t="s">
        <v>57</v>
      </c>
      <c r="B29" s="204" t="e">
        <f>'Data Analysis IndEQ'!B59/1000</f>
        <v>#DIV/0!</v>
      </c>
      <c r="C29" s="205" t="e">
        <f>'Data Analysis IndEQ'!C59/1000</f>
        <v>#DIV/0!</v>
      </c>
      <c r="D29" s="189" t="e">
        <f>'Data Analysis IndEQ'!D59/1000</f>
        <v>#DIV/0!</v>
      </c>
      <c r="E29" s="204" t="e">
        <f>'Data Analysis IndEQ'!E59/1000</f>
        <v>#DIV/0!</v>
      </c>
      <c r="F29" s="205" t="e">
        <f>'Data Analysis IndEQ'!F59/1000</f>
        <v>#DIV/0!</v>
      </c>
      <c r="G29" s="189" t="e">
        <f>'Data Analysis IndEQ'!G59/1000</f>
        <v>#DIV/0!</v>
      </c>
    </row>
    <row r="30" spans="1:7" ht="14.4" thickBot="1" x14ac:dyDescent="0.3">
      <c r="A30" s="206" t="s">
        <v>51</v>
      </c>
      <c r="B30" s="207" t="e">
        <f>'Data Analysis IndEQ'!B60/1000</f>
        <v>#DIV/0!</v>
      </c>
      <c r="C30" s="208" t="e">
        <f>'Data Analysis IndEQ'!C60/1000</f>
        <v>#DIV/0!</v>
      </c>
      <c r="D30" s="209" t="e">
        <f>'Data Analysis IndEQ'!D60/1000</f>
        <v>#DIV/0!</v>
      </c>
      <c r="E30" s="207" t="e">
        <f>'Data Analysis IndEQ'!E60/1000</f>
        <v>#DIV/0!</v>
      </c>
      <c r="F30" s="208" t="e">
        <f>'Data Analysis IndEQ'!F60/1000</f>
        <v>#DIV/0!</v>
      </c>
      <c r="G30" s="209" t="e">
        <f>'Data Analysis IndEQ'!G60/1000</f>
        <v>#DIV/0!</v>
      </c>
    </row>
    <row r="31" spans="1:7" ht="18.600000000000001" thickBot="1" x14ac:dyDescent="0.4">
      <c r="A31" s="210" t="s">
        <v>53</v>
      </c>
      <c r="B31" s="211"/>
      <c r="C31" s="212" t="e">
        <f>'Data Analysis IndEQ'!C61/1000</f>
        <v>#DIV/0!</v>
      </c>
      <c r="D31" s="213"/>
      <c r="E31" s="211"/>
      <c r="F31" s="212" t="e">
        <f>'Data Analysis IndEQ'!F61/1000</f>
        <v>#DIV/0!</v>
      </c>
      <c r="G31" s="214"/>
    </row>
    <row r="32" spans="1:7" x14ac:dyDescent="0.25">
      <c r="A32" s="178"/>
      <c r="B32" s="179"/>
      <c r="C32" s="179"/>
      <c r="D32" s="179"/>
      <c r="E32" s="179"/>
      <c r="F32" s="179"/>
      <c r="G32" s="177"/>
    </row>
    <row r="33" spans="1:7" ht="14.4" thickBot="1" x14ac:dyDescent="0.3">
      <c r="A33" s="178"/>
      <c r="B33" s="179"/>
      <c r="C33" s="179"/>
      <c r="D33" s="179"/>
      <c r="E33" s="179"/>
      <c r="F33" s="179"/>
      <c r="G33" s="177"/>
    </row>
    <row r="34" spans="1:7" ht="45.6" thickBot="1" x14ac:dyDescent="0.4">
      <c r="A34" s="178"/>
      <c r="B34" s="179"/>
      <c r="C34" s="215" t="s">
        <v>63</v>
      </c>
      <c r="D34" s="216" t="s">
        <v>89</v>
      </c>
      <c r="E34" s="217"/>
      <c r="F34" s="217"/>
      <c r="G34" s="177"/>
    </row>
    <row r="35" spans="1:7" x14ac:dyDescent="0.25">
      <c r="A35" s="178"/>
      <c r="B35" s="179"/>
      <c r="C35" s="218">
        <v>1</v>
      </c>
      <c r="D35" s="219" t="e">
        <f>'Data Analysis IndEQ'!C48/1000</f>
        <v>#VALUE!</v>
      </c>
      <c r="E35" s="179"/>
      <c r="F35" s="179"/>
      <c r="G35" s="177"/>
    </row>
    <row r="36" spans="1:7" x14ac:dyDescent="0.25">
      <c r="A36" s="178"/>
      <c r="B36" s="179"/>
      <c r="C36" s="220">
        <v>2</v>
      </c>
      <c r="D36" s="221" t="e">
        <f>'Data Analysis IndEQ'!F48/1000</f>
        <v>#VALUE!</v>
      </c>
      <c r="E36" s="179"/>
      <c r="F36" s="179"/>
      <c r="G36" s="177"/>
    </row>
    <row r="37" spans="1:7" x14ac:dyDescent="0.25">
      <c r="A37" s="178"/>
      <c r="B37" s="179"/>
      <c r="C37" s="220">
        <v>3</v>
      </c>
      <c r="D37" s="221" t="e">
        <f>'Data Analysis IndEQ'!I48/1000</f>
        <v>#VALUE!</v>
      </c>
      <c r="E37" s="179"/>
      <c r="F37" s="179"/>
      <c r="G37" s="177"/>
    </row>
    <row r="38" spans="1:7" x14ac:dyDescent="0.25">
      <c r="A38" s="178"/>
      <c r="B38" s="179"/>
      <c r="C38" s="220">
        <v>4</v>
      </c>
      <c r="D38" s="221" t="e">
        <f>'Data Analysis IndEQ'!L48/1000</f>
        <v>#VALUE!</v>
      </c>
      <c r="E38" s="179"/>
      <c r="F38" s="179"/>
      <c r="G38" s="177"/>
    </row>
    <row r="39" spans="1:7" x14ac:dyDescent="0.25">
      <c r="A39" s="178"/>
      <c r="B39" s="179"/>
      <c r="C39" s="220">
        <v>5</v>
      </c>
      <c r="D39" s="221" t="e">
        <f>'Data Analysis IndEQ'!O48/1000</f>
        <v>#VALUE!</v>
      </c>
      <c r="E39" s="179"/>
      <c r="F39" s="179"/>
      <c r="G39" s="177"/>
    </row>
    <row r="40" spans="1:7" x14ac:dyDescent="0.25">
      <c r="A40" s="178"/>
      <c r="B40" s="179"/>
      <c r="C40" s="220">
        <v>6</v>
      </c>
      <c r="D40" s="221" t="e">
        <f>'Data Analysis IndEQ'!R48/1000</f>
        <v>#VALUE!</v>
      </c>
      <c r="E40" s="179"/>
      <c r="F40" s="179"/>
      <c r="G40" s="177"/>
    </row>
    <row r="41" spans="1:7" x14ac:dyDescent="0.25">
      <c r="A41" s="178"/>
      <c r="B41" s="179"/>
      <c r="C41" s="220">
        <v>7</v>
      </c>
      <c r="D41" s="221" t="e">
        <f>'Data Analysis IndEQ'!U48/1000</f>
        <v>#VALUE!</v>
      </c>
      <c r="E41" s="179"/>
      <c r="F41" s="179"/>
      <c r="G41" s="177"/>
    </row>
    <row r="42" spans="1:7" ht="14.4" thickBot="1" x14ac:dyDescent="0.3">
      <c r="A42" s="178"/>
      <c r="B42" s="179"/>
      <c r="C42" s="222">
        <v>8</v>
      </c>
      <c r="D42" s="223" t="e">
        <f>'Data Analysis IndEQ'!X48/1000</f>
        <v>#VALUE!</v>
      </c>
      <c r="E42" s="179"/>
      <c r="F42" s="179"/>
      <c r="G42" s="177"/>
    </row>
    <row r="43" spans="1:7" ht="14.4" thickBot="1" x14ac:dyDescent="0.3">
      <c r="A43" s="224"/>
      <c r="B43" s="225"/>
      <c r="C43" s="225"/>
      <c r="D43" s="225"/>
      <c r="E43" s="225"/>
      <c r="F43" s="225"/>
      <c r="G43" s="226"/>
    </row>
    <row r="45" spans="1:7" x14ac:dyDescent="0.25">
      <c r="F45" s="227"/>
    </row>
  </sheetData>
  <mergeCells count="9">
    <mergeCell ref="B20:D20"/>
    <mergeCell ref="E20:G20"/>
    <mergeCell ref="A5:G5"/>
    <mergeCell ref="A1:G1"/>
    <mergeCell ref="A3:B3"/>
    <mergeCell ref="F3:G3"/>
    <mergeCell ref="A19:G19"/>
    <mergeCell ref="C7:E7"/>
    <mergeCell ref="C3:E3"/>
  </mergeCells>
  <phoneticPr fontId="1" type="noConversion"/>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A3B7F7948EF48AA93BBA6A6ABDE78" ma:contentTypeVersion="10" ma:contentTypeDescription="Create a new document." ma:contentTypeScope="" ma:versionID="ef64b1faf2314afbc871b5a923d0a084">
  <xsd:schema xmlns:xsd="http://www.w3.org/2001/XMLSchema" xmlns:xs="http://www.w3.org/2001/XMLSchema" xmlns:p="http://schemas.microsoft.com/office/2006/metadata/properties" xmlns:ns3="3190fef2-146d-4cb3-88e5-a612589f5e92" targetNamespace="http://schemas.microsoft.com/office/2006/metadata/properties" ma:root="true" ma:fieldsID="82e10d69a141e1ca06deee3cb428c013" ns3:_="">
    <xsd:import namespace="3190fef2-146d-4cb3-88e5-a612589f5e9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90fef2-146d-4cb3-88e5-a612589f5e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7123F9-487E-4BEC-BD5F-F1C7AD1F20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90fef2-146d-4cb3-88e5-a612589f5e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1D4872-639A-4F70-B2B6-D2BF8FD0B7C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190fef2-146d-4cb3-88e5-a612589f5e92"/>
    <ds:schemaRef ds:uri="http://www.w3.org/XML/1998/namespace"/>
    <ds:schemaRef ds:uri="http://purl.org/dc/dcmitype/"/>
  </ds:schemaRefs>
</ds:datastoreItem>
</file>

<file path=customXml/itemProps3.xml><?xml version="1.0" encoding="utf-8"?>
<ds:datastoreItem xmlns:ds="http://schemas.openxmlformats.org/officeDocument/2006/customXml" ds:itemID="{2BBB0417-DE7B-4CA6-9639-2C238E6B53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Site Description</vt:lpstr>
      <vt:lpstr>Data Entry</vt:lpstr>
      <vt:lpstr>Equations</vt:lpstr>
      <vt:lpstr>Data Analysis GenEQ</vt:lpstr>
      <vt:lpstr>Data Analysis IndEQ</vt:lpstr>
      <vt:lpstr>Results</vt:lpstr>
    </vt:vector>
  </TitlesOfParts>
  <Company>MMU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Fraser Januchowski-Hartley;Ines Lange</dc:creator>
  <cp:lastModifiedBy>Perry, Chris</cp:lastModifiedBy>
  <cp:lastPrinted>2011-12-02T14:48:18Z</cp:lastPrinted>
  <dcterms:created xsi:type="dcterms:W3CDTF">2010-07-16T10:06:20Z</dcterms:created>
  <dcterms:modified xsi:type="dcterms:W3CDTF">2023-10-17T09:48:02Z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0x010100B26A3B7F7948EF48AA93BBA6A6ABDE78</vt:lpwstr>
  </property>
</Properties>
</file>